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20\2 - Febbraio\"/>
    </mc:Choice>
  </mc:AlternateContent>
  <bookViews>
    <workbookView xWindow="240" yWindow="72" windowWidth="15480" windowHeight="7992" activeTab="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DF!$A$1:$G$45</definedName>
    <definedName name="_xlnm.Print_Area" localSheetId="2">DM!$A$1:$G$100</definedName>
    <definedName name="_xlnm.Print_Area" localSheetId="4">DX!$A$1:$G$89</definedName>
    <definedName name="_xlnm.Print_Area" localSheetId="5">Riepilogo!$B$4:$I$147</definedName>
    <definedName name="_xlnm.Print_Area" localSheetId="1">SF!$A$1:$G$37</definedName>
    <definedName name="_xlnm.Print_Area" localSheetId="0">SM!$A$1:$G$100</definedName>
    <definedName name="_xlnm.Print_Titles" localSheetId="5">Riepilogo!$1:$3</definedName>
  </definedNames>
  <calcPr calcId="162913"/>
</workbook>
</file>

<file path=xl/calcChain.xml><?xml version="1.0" encoding="utf-8"?>
<calcChain xmlns="http://schemas.openxmlformats.org/spreadsheetml/2006/main">
  <c r="E100" i="4" l="1"/>
  <c r="F100" i="4"/>
  <c r="G100" i="4"/>
  <c r="E86" i="4"/>
  <c r="F86" i="4"/>
  <c r="G86" i="4"/>
  <c r="B100" i="4"/>
  <c r="C100" i="4"/>
  <c r="B86" i="4"/>
  <c r="C86" i="4"/>
  <c r="E85" i="8" l="1"/>
  <c r="F85" i="8"/>
  <c r="G85" i="8"/>
  <c r="B85" i="8"/>
  <c r="C85" i="8"/>
  <c r="G108" i="12"/>
  <c r="H108" i="12"/>
  <c r="B25" i="5" l="1"/>
  <c r="C25" i="5"/>
  <c r="B30" i="5"/>
  <c r="C30" i="5"/>
  <c r="B35" i="5"/>
  <c r="C35" i="5"/>
  <c r="B20" i="5"/>
  <c r="C20" i="5"/>
  <c r="E25" i="5"/>
  <c r="F25" i="5"/>
  <c r="G25" i="5"/>
  <c r="E30" i="5"/>
  <c r="F30" i="5"/>
  <c r="G30" i="5"/>
  <c r="E35" i="5"/>
  <c r="F35" i="5"/>
  <c r="G35" i="5"/>
  <c r="E20" i="5"/>
  <c r="F20" i="5"/>
  <c r="G20" i="5"/>
  <c r="E40" i="4"/>
  <c r="F40" i="4"/>
  <c r="G40" i="4"/>
  <c r="E76" i="4"/>
  <c r="F76" i="4"/>
  <c r="G76" i="4"/>
  <c r="G125" i="12" s="1"/>
  <c r="B40" i="4"/>
  <c r="C40" i="4"/>
  <c r="B76" i="4"/>
  <c r="C76" i="4"/>
  <c r="I125" i="12"/>
  <c r="I5" i="12" l="1"/>
  <c r="G8" i="12"/>
  <c r="H10" i="12"/>
  <c r="I10" i="12"/>
  <c r="I11" i="12"/>
  <c r="I13" i="12"/>
  <c r="I15" i="12"/>
  <c r="I16" i="12"/>
  <c r="I17" i="12"/>
  <c r="I19" i="12"/>
  <c r="I21" i="12"/>
  <c r="I24" i="12"/>
  <c r="I25" i="12"/>
  <c r="I26" i="12"/>
  <c r="I29" i="12"/>
  <c r="I30" i="12"/>
  <c r="I32" i="12"/>
  <c r="H33" i="12"/>
  <c r="I33" i="12"/>
  <c r="I34" i="12"/>
  <c r="G38" i="12"/>
  <c r="I39" i="12"/>
  <c r="I40" i="12"/>
  <c r="I42" i="12"/>
  <c r="I50" i="12"/>
  <c r="I51" i="12"/>
  <c r="I52" i="12"/>
  <c r="I56" i="12"/>
  <c r="I57" i="12"/>
  <c r="G61" i="12"/>
  <c r="I61" i="12"/>
  <c r="G63" i="12"/>
  <c r="H63" i="12"/>
  <c r="H65" i="12"/>
  <c r="I65" i="12"/>
  <c r="I67" i="12"/>
  <c r="G70" i="12"/>
  <c r="I70" i="12"/>
  <c r="I77" i="12"/>
  <c r="H78" i="12"/>
  <c r="I78" i="12"/>
  <c r="I79" i="12"/>
  <c r="I81" i="12"/>
  <c r="I86" i="12"/>
  <c r="H90" i="12"/>
  <c r="I90" i="12"/>
  <c r="I91" i="12"/>
  <c r="I92" i="12"/>
  <c r="G95" i="12"/>
  <c r="I96" i="12"/>
  <c r="G99" i="12"/>
  <c r="I99" i="12"/>
  <c r="I100" i="12"/>
  <c r="I101" i="12"/>
  <c r="G102" i="12"/>
  <c r="I102" i="12"/>
  <c r="I104" i="12"/>
  <c r="I113" i="12"/>
  <c r="I115" i="12"/>
  <c r="H116" i="12"/>
  <c r="I117" i="12"/>
  <c r="I121" i="12"/>
  <c r="I122" i="12"/>
  <c r="H123" i="12"/>
  <c r="I123" i="12"/>
  <c r="G124" i="12"/>
  <c r="I124" i="12"/>
  <c r="I127" i="12"/>
  <c r="I128" i="12"/>
  <c r="I131" i="12"/>
  <c r="I132" i="12"/>
  <c r="G135" i="12"/>
  <c r="I136" i="12"/>
  <c r="I140" i="12"/>
  <c r="I143" i="12"/>
  <c r="H144" i="12"/>
  <c r="I144" i="12"/>
  <c r="G147" i="12"/>
  <c r="H118" i="12"/>
  <c r="I118" i="12"/>
  <c r="I27" i="12"/>
  <c r="G20" i="12"/>
  <c r="I20" i="12"/>
  <c r="G41" i="12"/>
  <c r="G45" i="12"/>
  <c r="G54" i="12"/>
  <c r="G59" i="12"/>
  <c r="G60" i="12"/>
  <c r="G68" i="12"/>
  <c r="G103" i="12"/>
  <c r="G105" i="12"/>
  <c r="H106" i="12"/>
  <c r="G107" i="12"/>
  <c r="H107" i="12"/>
  <c r="G109" i="12"/>
  <c r="G111" i="12"/>
  <c r="G119" i="12"/>
  <c r="G126" i="12"/>
  <c r="G139" i="12"/>
  <c r="G134" i="12"/>
  <c r="I134" i="12"/>
  <c r="G133" i="12"/>
  <c r="I133" i="12"/>
  <c r="G88" i="12"/>
  <c r="E66" i="6" l="1"/>
  <c r="F66" i="6"/>
  <c r="G66" i="6"/>
  <c r="H67" i="12" s="1"/>
  <c r="B66" i="6"/>
  <c r="C66" i="6"/>
  <c r="E72" i="4"/>
  <c r="F72" i="4"/>
  <c r="G72" i="4"/>
  <c r="G67" i="12" s="1"/>
  <c r="E81" i="4"/>
  <c r="F81" i="4"/>
  <c r="G81" i="4"/>
  <c r="G4" i="12" s="1"/>
  <c r="B72" i="4"/>
  <c r="C72" i="4"/>
  <c r="B81" i="4"/>
  <c r="C81" i="4"/>
  <c r="G11" i="6"/>
  <c r="H47" i="12" s="1"/>
  <c r="E27" i="5"/>
  <c r="F27" i="5"/>
  <c r="G27" i="5"/>
  <c r="G66" i="12" s="1"/>
  <c r="B27" i="5"/>
  <c r="C27" i="5"/>
  <c r="E45" i="4"/>
  <c r="F45" i="4"/>
  <c r="G45" i="4"/>
  <c r="G120" i="12" s="1"/>
  <c r="B45" i="4"/>
  <c r="C45" i="4"/>
  <c r="E64" i="6" l="1"/>
  <c r="F64" i="6"/>
  <c r="G64" i="6"/>
  <c r="H29" i="12" s="1"/>
  <c r="E46" i="6"/>
  <c r="F46" i="6"/>
  <c r="G46" i="6"/>
  <c r="H140" i="12" s="1"/>
  <c r="B64" i="6"/>
  <c r="C64" i="6"/>
  <c r="B46" i="6"/>
  <c r="C46" i="6"/>
  <c r="B57" i="4"/>
  <c r="C57" i="4"/>
  <c r="B44" i="4"/>
  <c r="C44" i="4"/>
  <c r="E57" i="4"/>
  <c r="F57" i="4"/>
  <c r="G57" i="4"/>
  <c r="G29" i="12" s="1"/>
  <c r="E44" i="4"/>
  <c r="F44" i="4"/>
  <c r="G44" i="4"/>
  <c r="G140" i="12" s="1"/>
  <c r="G24" i="5" l="1"/>
  <c r="G35" i="12" s="1"/>
  <c r="E78" i="8"/>
  <c r="F78" i="8"/>
  <c r="G78" i="8"/>
  <c r="I135" i="12" s="1"/>
  <c r="E76" i="8"/>
  <c r="F76" i="8"/>
  <c r="G76" i="8"/>
  <c r="I63" i="12" s="1"/>
  <c r="E75" i="8"/>
  <c r="F75" i="8"/>
  <c r="G75" i="8"/>
  <c r="I35" i="12" s="1"/>
  <c r="E87" i="8"/>
  <c r="F87" i="8"/>
  <c r="G87" i="8"/>
  <c r="I8" i="12" s="1"/>
  <c r="E88" i="8"/>
  <c r="F88" i="8"/>
  <c r="G88" i="8"/>
  <c r="I76" i="12" s="1"/>
  <c r="E82" i="8"/>
  <c r="F82" i="8"/>
  <c r="G82" i="8"/>
  <c r="I105" i="12" s="1"/>
  <c r="B78" i="8"/>
  <c r="C78" i="8"/>
  <c r="B76" i="8"/>
  <c r="C76" i="8"/>
  <c r="B75" i="8"/>
  <c r="C75" i="8"/>
  <c r="B87" i="8"/>
  <c r="C87" i="8"/>
  <c r="B88" i="8"/>
  <c r="C88" i="8"/>
  <c r="B82" i="8"/>
  <c r="C82" i="8"/>
  <c r="E40" i="10"/>
  <c r="F40" i="10"/>
  <c r="G40" i="10"/>
  <c r="H105" i="12" s="1"/>
  <c r="E42" i="10"/>
  <c r="F42" i="10"/>
  <c r="G42" i="10"/>
  <c r="H35" i="12" s="1"/>
  <c r="E45" i="10"/>
  <c r="F45" i="10"/>
  <c r="G45" i="10"/>
  <c r="H76" i="12" s="1"/>
  <c r="B40" i="10"/>
  <c r="C40" i="10"/>
  <c r="B42" i="10"/>
  <c r="C42" i="10"/>
  <c r="B45" i="10"/>
  <c r="C45" i="10"/>
  <c r="E54" i="6"/>
  <c r="F54" i="6"/>
  <c r="G54" i="6"/>
  <c r="H122" i="12" s="1"/>
  <c r="B54" i="6"/>
  <c r="C54" i="6"/>
  <c r="E95" i="6"/>
  <c r="F95" i="6"/>
  <c r="G95" i="6"/>
  <c r="H8" i="12" s="1"/>
  <c r="E91" i="6"/>
  <c r="F91" i="6"/>
  <c r="G91" i="6"/>
  <c r="H79" i="12" s="1"/>
  <c r="E44" i="6"/>
  <c r="F44" i="6"/>
  <c r="G44" i="6"/>
  <c r="H38" i="12" s="1"/>
  <c r="B95" i="6"/>
  <c r="C95" i="6"/>
  <c r="B91" i="6"/>
  <c r="C91" i="6"/>
  <c r="E97" i="6"/>
  <c r="F97" i="6"/>
  <c r="G97" i="6"/>
  <c r="H143" i="12" s="1"/>
  <c r="B97" i="6"/>
  <c r="C97" i="6"/>
  <c r="E14" i="6"/>
  <c r="F14" i="6"/>
  <c r="E15" i="6"/>
  <c r="F15" i="6"/>
  <c r="E13" i="6"/>
  <c r="F13" i="6"/>
  <c r="E17" i="6"/>
  <c r="F17" i="6"/>
  <c r="E12" i="6"/>
  <c r="F12" i="6"/>
  <c r="E16" i="6"/>
  <c r="F16" i="6"/>
  <c r="E20" i="6"/>
  <c r="F20" i="6"/>
  <c r="E33" i="6"/>
  <c r="F33" i="6"/>
  <c r="E25" i="6"/>
  <c r="F25" i="6"/>
  <c r="E21" i="6"/>
  <c r="F21" i="6"/>
  <c r="E22" i="6"/>
  <c r="F22" i="6"/>
  <c r="E18" i="6"/>
  <c r="F18" i="6"/>
  <c r="E19" i="6"/>
  <c r="F19" i="6"/>
  <c r="E24" i="6"/>
  <c r="F24" i="6"/>
  <c r="E31" i="6"/>
  <c r="F31" i="6"/>
  <c r="E26" i="6"/>
  <c r="F26" i="6"/>
  <c r="E37" i="6"/>
  <c r="F37" i="6"/>
  <c r="E28" i="6"/>
  <c r="F28" i="6"/>
  <c r="E23" i="6"/>
  <c r="F23" i="6"/>
  <c r="E30" i="6"/>
  <c r="F30" i="6"/>
  <c r="E42" i="6"/>
  <c r="F42" i="6"/>
  <c r="E41" i="6"/>
  <c r="F41" i="6"/>
  <c r="E47" i="6"/>
  <c r="F47" i="6"/>
  <c r="E35" i="6"/>
  <c r="F35" i="6"/>
  <c r="E45" i="6"/>
  <c r="F45" i="6"/>
  <c r="E63" i="6"/>
  <c r="F63" i="6"/>
  <c r="E68" i="6"/>
  <c r="F68" i="6"/>
  <c r="E29" i="6"/>
  <c r="F29" i="6"/>
  <c r="E38" i="6"/>
  <c r="F38" i="6"/>
  <c r="E39" i="6"/>
  <c r="F39" i="6"/>
  <c r="E36" i="6"/>
  <c r="F36" i="6"/>
  <c r="E27" i="6"/>
  <c r="F27" i="6"/>
  <c r="E32" i="6"/>
  <c r="F32" i="6"/>
  <c r="E40" i="6"/>
  <c r="F40" i="6"/>
  <c r="E34" i="6"/>
  <c r="F34" i="6"/>
  <c r="E69" i="6"/>
  <c r="F69" i="6"/>
  <c r="E83" i="6"/>
  <c r="F83" i="6"/>
  <c r="E84" i="6"/>
  <c r="F84" i="6"/>
  <c r="E81" i="6"/>
  <c r="F81" i="6"/>
  <c r="E92" i="6"/>
  <c r="F92" i="6"/>
  <c r="E100" i="6"/>
  <c r="F100" i="6"/>
  <c r="E55" i="6"/>
  <c r="F55" i="6"/>
  <c r="E94" i="6"/>
  <c r="F94" i="6"/>
  <c r="E57" i="6"/>
  <c r="F57" i="6"/>
  <c r="E48" i="6"/>
  <c r="F48" i="6"/>
  <c r="E49" i="6"/>
  <c r="F49" i="6"/>
  <c r="E50" i="6"/>
  <c r="F50" i="6"/>
  <c r="E51" i="6"/>
  <c r="F51" i="6"/>
  <c r="E52" i="6"/>
  <c r="F52" i="6"/>
  <c r="E53" i="6"/>
  <c r="F53" i="6"/>
  <c r="E58" i="6"/>
  <c r="F58" i="6"/>
  <c r="E59" i="6"/>
  <c r="F59" i="6"/>
  <c r="E60" i="6"/>
  <c r="F60" i="6"/>
  <c r="E61" i="6"/>
  <c r="F61" i="6"/>
  <c r="E62" i="6"/>
  <c r="F62" i="6"/>
  <c r="E67" i="6"/>
  <c r="F67" i="6"/>
  <c r="E43" i="6"/>
  <c r="F43" i="6"/>
  <c r="E70" i="6"/>
  <c r="F70" i="6"/>
  <c r="E65" i="6"/>
  <c r="F65" i="6"/>
  <c r="E73" i="6"/>
  <c r="F73" i="6"/>
  <c r="E74" i="6"/>
  <c r="F74" i="6"/>
  <c r="E75" i="6"/>
  <c r="F75" i="6"/>
  <c r="E77" i="6"/>
  <c r="F77" i="6"/>
  <c r="E78" i="6"/>
  <c r="F78" i="6"/>
  <c r="E82" i="6"/>
  <c r="F82" i="6"/>
  <c r="E98" i="6"/>
  <c r="F98" i="6"/>
  <c r="E71" i="6"/>
  <c r="F71" i="6"/>
  <c r="E72" i="6"/>
  <c r="F72" i="6"/>
  <c r="E87" i="6"/>
  <c r="F87" i="6"/>
  <c r="E88" i="6"/>
  <c r="F88" i="6"/>
  <c r="E89" i="6"/>
  <c r="F89" i="6"/>
  <c r="E76" i="6"/>
  <c r="F76" i="6"/>
  <c r="E79" i="6"/>
  <c r="F79" i="6"/>
  <c r="E80" i="6"/>
  <c r="F80" i="6"/>
  <c r="E90" i="6"/>
  <c r="F90" i="6"/>
  <c r="E93" i="6"/>
  <c r="F93" i="6"/>
  <c r="E96" i="6"/>
  <c r="F96" i="6"/>
  <c r="E85" i="6"/>
  <c r="F85" i="6"/>
  <c r="E86" i="6"/>
  <c r="F86" i="6"/>
  <c r="E99" i="6"/>
  <c r="F99" i="6"/>
  <c r="E56" i="6"/>
  <c r="F56" i="6"/>
  <c r="B14" i="6"/>
  <c r="C14" i="6"/>
  <c r="B15" i="6"/>
  <c r="C15" i="6"/>
  <c r="B13" i="6"/>
  <c r="C13" i="6"/>
  <c r="B17" i="6"/>
  <c r="C17" i="6"/>
  <c r="B12" i="6"/>
  <c r="C12" i="6"/>
  <c r="B16" i="6"/>
  <c r="C16" i="6"/>
  <c r="B20" i="6"/>
  <c r="C20" i="6"/>
  <c r="B33" i="6"/>
  <c r="C33" i="6"/>
  <c r="B25" i="6"/>
  <c r="C25" i="6"/>
  <c r="B21" i="6"/>
  <c r="C21" i="6"/>
  <c r="B22" i="6"/>
  <c r="C22" i="6"/>
  <c r="B18" i="6"/>
  <c r="C18" i="6"/>
  <c r="B19" i="6"/>
  <c r="C19" i="6"/>
  <c r="B24" i="6"/>
  <c r="C24" i="6"/>
  <c r="B31" i="6"/>
  <c r="C31" i="6"/>
  <c r="B26" i="6"/>
  <c r="C26" i="6"/>
  <c r="B37" i="6"/>
  <c r="C37" i="6"/>
  <c r="B28" i="6"/>
  <c r="C28" i="6"/>
  <c r="B23" i="6"/>
  <c r="C23" i="6"/>
  <c r="B30" i="6"/>
  <c r="C30" i="6"/>
  <c r="B42" i="6"/>
  <c r="C42" i="6"/>
  <c r="B41" i="6"/>
  <c r="C41" i="6"/>
  <c r="B44" i="6"/>
  <c r="C44" i="6"/>
  <c r="B47" i="6"/>
  <c r="C47" i="6"/>
  <c r="B35" i="6"/>
  <c r="C35" i="6"/>
  <c r="B45" i="6"/>
  <c r="C45" i="6"/>
  <c r="B63" i="6"/>
  <c r="C63" i="6"/>
  <c r="B68" i="6"/>
  <c r="C68" i="6"/>
  <c r="B29" i="6"/>
  <c r="C29" i="6"/>
  <c r="B38" i="6"/>
  <c r="C38" i="6"/>
  <c r="B39" i="6"/>
  <c r="C39" i="6"/>
  <c r="B36" i="6"/>
  <c r="C36" i="6"/>
  <c r="B27" i="6"/>
  <c r="C27" i="6"/>
  <c r="B32" i="6"/>
  <c r="C32" i="6"/>
  <c r="B40" i="6"/>
  <c r="C40" i="6"/>
  <c r="B34" i="6"/>
  <c r="C34" i="6"/>
  <c r="B69" i="6"/>
  <c r="C69" i="6"/>
  <c r="B83" i="6"/>
  <c r="C83" i="6"/>
  <c r="B84" i="6"/>
  <c r="C84" i="6"/>
  <c r="B81" i="6"/>
  <c r="C81" i="6"/>
  <c r="B92" i="6"/>
  <c r="C92" i="6"/>
  <c r="B100" i="6"/>
  <c r="C100" i="6"/>
  <c r="B55" i="6"/>
  <c r="C55" i="6"/>
  <c r="B94" i="6"/>
  <c r="C94" i="6"/>
  <c r="B57" i="6"/>
  <c r="C57" i="6"/>
  <c r="B48" i="6"/>
  <c r="C48" i="6"/>
  <c r="B49" i="6"/>
  <c r="C49" i="6"/>
  <c r="B50" i="6"/>
  <c r="C50" i="6"/>
  <c r="B51" i="6"/>
  <c r="C51" i="6"/>
  <c r="B52" i="6"/>
  <c r="C52" i="6"/>
  <c r="B53" i="6"/>
  <c r="C53" i="6"/>
  <c r="B58" i="6"/>
  <c r="C58" i="6"/>
  <c r="B59" i="6"/>
  <c r="C59" i="6"/>
  <c r="B60" i="6"/>
  <c r="C60" i="6"/>
  <c r="B61" i="6"/>
  <c r="C61" i="6"/>
  <c r="B62" i="6"/>
  <c r="C62" i="6"/>
  <c r="B67" i="6"/>
  <c r="C67" i="6"/>
  <c r="B43" i="6"/>
  <c r="C43" i="6"/>
  <c r="B70" i="6"/>
  <c r="C70" i="6"/>
  <c r="B65" i="6"/>
  <c r="C65" i="6"/>
  <c r="B73" i="6"/>
  <c r="C73" i="6"/>
  <c r="B74" i="6"/>
  <c r="C74" i="6"/>
  <c r="B75" i="6"/>
  <c r="C75" i="6"/>
  <c r="B77" i="6"/>
  <c r="C77" i="6"/>
  <c r="B78" i="6"/>
  <c r="C78" i="6"/>
  <c r="B82" i="6"/>
  <c r="C82" i="6"/>
  <c r="B98" i="6"/>
  <c r="C98" i="6"/>
  <c r="B71" i="6"/>
  <c r="C71" i="6"/>
  <c r="B72" i="6"/>
  <c r="C72" i="6"/>
  <c r="B87" i="6"/>
  <c r="C87" i="6"/>
  <c r="B88" i="6"/>
  <c r="C88" i="6"/>
  <c r="B89" i="6"/>
  <c r="C89" i="6"/>
  <c r="B76" i="6"/>
  <c r="C76" i="6"/>
  <c r="B79" i="6"/>
  <c r="C79" i="6"/>
  <c r="B80" i="6"/>
  <c r="C80" i="6"/>
  <c r="B90" i="6"/>
  <c r="C90" i="6"/>
  <c r="B93" i="6"/>
  <c r="C93" i="6"/>
  <c r="B96" i="6"/>
  <c r="C96" i="6"/>
  <c r="B85" i="6"/>
  <c r="C85" i="6"/>
  <c r="B86" i="6"/>
  <c r="C86" i="6"/>
  <c r="B99" i="6"/>
  <c r="C99" i="6"/>
  <c r="B56" i="6"/>
  <c r="C56" i="6"/>
  <c r="F11" i="6"/>
  <c r="E11" i="6"/>
  <c r="C11" i="6"/>
  <c r="B11" i="6"/>
  <c r="E24" i="5"/>
  <c r="F24" i="5"/>
  <c r="E18" i="5"/>
  <c r="F18" i="5"/>
  <c r="B24" i="5"/>
  <c r="C24" i="5"/>
  <c r="E14" i="5"/>
  <c r="F14" i="5"/>
  <c r="E12" i="5"/>
  <c r="F12" i="5"/>
  <c r="E13" i="5"/>
  <c r="F13" i="5"/>
  <c r="E15" i="5"/>
  <c r="F15" i="5"/>
  <c r="E16" i="5"/>
  <c r="F16" i="5"/>
  <c r="E17" i="5"/>
  <c r="F17" i="5"/>
  <c r="E29" i="5"/>
  <c r="F29" i="5"/>
  <c r="E26" i="5"/>
  <c r="F26" i="5"/>
  <c r="E33" i="5"/>
  <c r="F33" i="5"/>
  <c r="E34" i="5"/>
  <c r="F34" i="5"/>
  <c r="E37" i="5"/>
  <c r="F37" i="5"/>
  <c r="E19" i="5"/>
  <c r="F19" i="5"/>
  <c r="E21" i="5"/>
  <c r="F21" i="5"/>
  <c r="E22" i="5"/>
  <c r="F22" i="5"/>
  <c r="E23" i="5"/>
  <c r="F23" i="5"/>
  <c r="E28" i="5"/>
  <c r="F28" i="5"/>
  <c r="E31" i="5"/>
  <c r="F31" i="5"/>
  <c r="E32" i="5"/>
  <c r="F32" i="5"/>
  <c r="E36" i="5"/>
  <c r="F36" i="5"/>
  <c r="B14" i="5"/>
  <c r="C14" i="5"/>
  <c r="B12" i="5"/>
  <c r="C12" i="5"/>
  <c r="B13" i="5"/>
  <c r="C13" i="5"/>
  <c r="B15" i="5"/>
  <c r="C15" i="5"/>
  <c r="B16" i="5"/>
  <c r="C16" i="5"/>
  <c r="B17" i="5"/>
  <c r="C17" i="5"/>
  <c r="B29" i="5"/>
  <c r="C29" i="5"/>
  <c r="B26" i="5"/>
  <c r="C26" i="5"/>
  <c r="B33" i="5"/>
  <c r="C33" i="5"/>
  <c r="B34" i="5"/>
  <c r="C34" i="5"/>
  <c r="B37" i="5"/>
  <c r="C37" i="5"/>
  <c r="B18" i="5"/>
  <c r="C18" i="5"/>
  <c r="B19" i="5"/>
  <c r="C19" i="5"/>
  <c r="B21" i="5"/>
  <c r="C21" i="5"/>
  <c r="B22" i="5"/>
  <c r="C22" i="5"/>
  <c r="B23" i="5"/>
  <c r="C23" i="5"/>
  <c r="B28" i="5"/>
  <c r="C28" i="5"/>
  <c r="B31" i="5"/>
  <c r="C31" i="5"/>
  <c r="B32" i="5"/>
  <c r="C32" i="5"/>
  <c r="B36" i="5"/>
  <c r="C36" i="5"/>
  <c r="F11" i="5"/>
  <c r="E11" i="5"/>
  <c r="B11" i="5"/>
  <c r="C11" i="5"/>
  <c r="G34" i="5"/>
  <c r="G76" i="12" s="1"/>
  <c r="G37" i="5"/>
  <c r="G69" i="12" s="1"/>
  <c r="E85" i="4"/>
  <c r="F85" i="4"/>
  <c r="G85" i="4"/>
  <c r="G79" i="12" s="1"/>
  <c r="E73" i="4"/>
  <c r="F73" i="4"/>
  <c r="G73" i="4"/>
  <c r="G122" i="12" s="1"/>
  <c r="B85" i="4"/>
  <c r="C85" i="4"/>
  <c r="B73" i="4"/>
  <c r="C73" i="4"/>
  <c r="E90" i="4"/>
  <c r="F90" i="4"/>
  <c r="G90" i="4"/>
  <c r="G143" i="12" s="1"/>
  <c r="B90" i="4"/>
  <c r="C90" i="4"/>
  <c r="G96" i="6" l="1"/>
  <c r="H25" i="12" s="1"/>
  <c r="G93" i="6"/>
  <c r="H70" i="12" s="1"/>
  <c r="E88" i="4" l="1"/>
  <c r="F88" i="4"/>
  <c r="G88" i="4"/>
  <c r="G25" i="12" s="1"/>
  <c r="B88" i="4"/>
  <c r="C88" i="4"/>
  <c r="B99" i="4"/>
  <c r="C99" i="4"/>
  <c r="E99" i="4"/>
  <c r="F99" i="4"/>
  <c r="G99" i="4"/>
  <c r="G65" i="12" s="1"/>
  <c r="E15" i="8" l="1"/>
  <c r="F15" i="8"/>
  <c r="E16" i="8"/>
  <c r="F16" i="8"/>
  <c r="E11" i="8"/>
  <c r="F11" i="8"/>
  <c r="E12" i="8"/>
  <c r="F12" i="8"/>
  <c r="E23" i="8"/>
  <c r="F23" i="8"/>
  <c r="E19" i="8"/>
  <c r="F19" i="8"/>
  <c r="E14" i="8"/>
  <c r="F14" i="8"/>
  <c r="E21" i="8"/>
  <c r="F21" i="8"/>
  <c r="E26" i="8"/>
  <c r="F26" i="8"/>
  <c r="E36" i="8"/>
  <c r="F36" i="8"/>
  <c r="E29" i="8"/>
  <c r="F29" i="8"/>
  <c r="E42" i="8"/>
  <c r="F42" i="8"/>
  <c r="E74" i="8"/>
  <c r="F74" i="8"/>
  <c r="E77" i="8"/>
  <c r="F77" i="8"/>
  <c r="E20" i="8"/>
  <c r="F20" i="8"/>
  <c r="E68" i="8"/>
  <c r="F68" i="8"/>
  <c r="E52" i="8"/>
  <c r="F52" i="8"/>
  <c r="E53" i="8"/>
  <c r="F53" i="8"/>
  <c r="E57" i="8"/>
  <c r="F57" i="8"/>
  <c r="E17" i="8"/>
  <c r="F17" i="8"/>
  <c r="E18" i="8"/>
  <c r="F18" i="8"/>
  <c r="E24" i="8"/>
  <c r="F24" i="8"/>
  <c r="E35" i="8"/>
  <c r="F35" i="8"/>
  <c r="E38" i="8"/>
  <c r="F38" i="8"/>
  <c r="E41" i="8"/>
  <c r="F41" i="8"/>
  <c r="E43" i="8"/>
  <c r="F43" i="8"/>
  <c r="E25" i="8"/>
  <c r="F25" i="8"/>
  <c r="E30" i="8"/>
  <c r="F30" i="8"/>
  <c r="E61" i="8"/>
  <c r="F61" i="8"/>
  <c r="E63" i="8"/>
  <c r="F63" i="8"/>
  <c r="E44" i="8"/>
  <c r="F44" i="8"/>
  <c r="E39" i="8"/>
  <c r="F39" i="8"/>
  <c r="E40" i="8"/>
  <c r="F40" i="8"/>
  <c r="E46" i="8"/>
  <c r="F46" i="8"/>
  <c r="E47" i="8"/>
  <c r="F47" i="8"/>
  <c r="E48" i="8"/>
  <c r="F48" i="8"/>
  <c r="E49" i="8"/>
  <c r="F49" i="8"/>
  <c r="E50" i="8"/>
  <c r="F50" i="8"/>
  <c r="E51" i="8"/>
  <c r="F51" i="8"/>
  <c r="E31" i="8"/>
  <c r="F31" i="8"/>
  <c r="E32" i="8"/>
  <c r="F32" i="8"/>
  <c r="E55" i="8"/>
  <c r="F55" i="8"/>
  <c r="E56" i="8"/>
  <c r="F56" i="8"/>
  <c r="E22" i="8"/>
  <c r="F22" i="8"/>
  <c r="E58" i="8"/>
  <c r="F58" i="8"/>
  <c r="E65" i="8"/>
  <c r="F65" i="8"/>
  <c r="E67" i="8"/>
  <c r="F67" i="8"/>
  <c r="E62" i="8"/>
  <c r="F62" i="8"/>
  <c r="E37" i="8"/>
  <c r="F37" i="8"/>
  <c r="E64" i="8"/>
  <c r="F64" i="8"/>
  <c r="E66" i="8"/>
  <c r="F66" i="8"/>
  <c r="E69" i="8"/>
  <c r="F69" i="8"/>
  <c r="E70" i="8"/>
  <c r="F70" i="8"/>
  <c r="E71" i="8"/>
  <c r="F71" i="8"/>
  <c r="E27" i="8"/>
  <c r="F27" i="8"/>
  <c r="E45" i="8"/>
  <c r="F45" i="8"/>
  <c r="E86" i="8"/>
  <c r="F86" i="8"/>
  <c r="E89" i="8"/>
  <c r="F89" i="8"/>
  <c r="E72" i="8"/>
  <c r="F72" i="8"/>
  <c r="E84" i="8"/>
  <c r="F84" i="8"/>
  <c r="E59" i="8"/>
  <c r="F59" i="8"/>
  <c r="E28" i="8"/>
  <c r="F28" i="8"/>
  <c r="E60" i="8"/>
  <c r="F60" i="8"/>
  <c r="E54" i="8"/>
  <c r="F54" i="8"/>
  <c r="E33" i="8"/>
  <c r="F33" i="8"/>
  <c r="E34" i="8"/>
  <c r="F34" i="8"/>
  <c r="E79" i="8"/>
  <c r="F79" i="8"/>
  <c r="E80" i="8"/>
  <c r="F80" i="8"/>
  <c r="E81" i="8"/>
  <c r="F81" i="8"/>
  <c r="E73" i="8"/>
  <c r="F73" i="8"/>
  <c r="E83" i="8"/>
  <c r="F83" i="8"/>
  <c r="B15" i="8"/>
  <c r="C15" i="8"/>
  <c r="B16" i="8"/>
  <c r="C16" i="8"/>
  <c r="B11" i="8"/>
  <c r="C11" i="8"/>
  <c r="B12" i="8"/>
  <c r="C12" i="8"/>
  <c r="B23" i="8"/>
  <c r="C23" i="8"/>
  <c r="B19" i="8"/>
  <c r="C19" i="8"/>
  <c r="B14" i="8"/>
  <c r="C14" i="8"/>
  <c r="B21" i="8"/>
  <c r="C21" i="8"/>
  <c r="B26" i="8"/>
  <c r="C26" i="8"/>
  <c r="B36" i="8"/>
  <c r="C36" i="8"/>
  <c r="B29" i="8"/>
  <c r="C29" i="8"/>
  <c r="B42" i="8"/>
  <c r="C42" i="8"/>
  <c r="B74" i="8"/>
  <c r="C74" i="8"/>
  <c r="B77" i="8"/>
  <c r="C77" i="8"/>
  <c r="B20" i="8"/>
  <c r="C20" i="8"/>
  <c r="B68" i="8"/>
  <c r="C68" i="8"/>
  <c r="B52" i="8"/>
  <c r="C52" i="8"/>
  <c r="B53" i="8"/>
  <c r="C53" i="8"/>
  <c r="B57" i="8"/>
  <c r="C57" i="8"/>
  <c r="B17" i="8"/>
  <c r="C17" i="8"/>
  <c r="B18" i="8"/>
  <c r="C18" i="8"/>
  <c r="B24" i="8"/>
  <c r="C24" i="8"/>
  <c r="B35" i="8"/>
  <c r="C35" i="8"/>
  <c r="B38" i="8"/>
  <c r="C38" i="8"/>
  <c r="B41" i="8"/>
  <c r="C41" i="8"/>
  <c r="B43" i="8"/>
  <c r="C43" i="8"/>
  <c r="B25" i="8"/>
  <c r="C25" i="8"/>
  <c r="B30" i="8"/>
  <c r="C30" i="8"/>
  <c r="B61" i="8"/>
  <c r="C61" i="8"/>
  <c r="B63" i="8"/>
  <c r="C63" i="8"/>
  <c r="B44" i="8"/>
  <c r="C44" i="8"/>
  <c r="B39" i="8"/>
  <c r="C39" i="8"/>
  <c r="B40" i="8"/>
  <c r="C40" i="8"/>
  <c r="B46" i="8"/>
  <c r="C46" i="8"/>
  <c r="B47" i="8"/>
  <c r="C47" i="8"/>
  <c r="B48" i="8"/>
  <c r="C48" i="8"/>
  <c r="B49" i="8"/>
  <c r="C49" i="8"/>
  <c r="B50" i="8"/>
  <c r="C50" i="8"/>
  <c r="B51" i="8"/>
  <c r="C51" i="8"/>
  <c r="B31" i="8"/>
  <c r="C31" i="8"/>
  <c r="B32" i="8"/>
  <c r="C32" i="8"/>
  <c r="B55" i="8"/>
  <c r="C55" i="8"/>
  <c r="B56" i="8"/>
  <c r="C56" i="8"/>
  <c r="B22" i="8"/>
  <c r="C22" i="8"/>
  <c r="B58" i="8"/>
  <c r="C58" i="8"/>
  <c r="B65" i="8"/>
  <c r="C65" i="8"/>
  <c r="B67" i="8"/>
  <c r="C67" i="8"/>
  <c r="B62" i="8"/>
  <c r="C62" i="8"/>
  <c r="B37" i="8"/>
  <c r="C37" i="8"/>
  <c r="B64" i="8"/>
  <c r="C64" i="8"/>
  <c r="B66" i="8"/>
  <c r="C66" i="8"/>
  <c r="B69" i="8"/>
  <c r="C69" i="8"/>
  <c r="B70" i="8"/>
  <c r="C70" i="8"/>
  <c r="B71" i="8"/>
  <c r="C71" i="8"/>
  <c r="B27" i="8"/>
  <c r="C27" i="8"/>
  <c r="B45" i="8"/>
  <c r="C45" i="8"/>
  <c r="B86" i="8"/>
  <c r="C86" i="8"/>
  <c r="B89" i="8"/>
  <c r="C89" i="8"/>
  <c r="B72" i="8"/>
  <c r="C72" i="8"/>
  <c r="B84" i="8"/>
  <c r="C84" i="8"/>
  <c r="B59" i="8"/>
  <c r="C59" i="8"/>
  <c r="B28" i="8"/>
  <c r="C28" i="8"/>
  <c r="B60" i="8"/>
  <c r="C60" i="8"/>
  <c r="B54" i="8"/>
  <c r="C54" i="8"/>
  <c r="B33" i="8"/>
  <c r="C33" i="8"/>
  <c r="B34" i="8"/>
  <c r="C34" i="8"/>
  <c r="B79" i="8"/>
  <c r="C79" i="8"/>
  <c r="B80" i="8"/>
  <c r="C80" i="8"/>
  <c r="B81" i="8"/>
  <c r="C81" i="8"/>
  <c r="B73" i="8"/>
  <c r="C73" i="8"/>
  <c r="B83" i="8"/>
  <c r="C83" i="8"/>
  <c r="F13" i="8"/>
  <c r="E13" i="8"/>
  <c r="C13" i="8"/>
  <c r="B13" i="8"/>
  <c r="G89" i="8"/>
  <c r="I95" i="12" s="1"/>
  <c r="G86" i="8"/>
  <c r="I111" i="12" s="1"/>
  <c r="G45" i="8"/>
  <c r="I69" i="12" s="1"/>
  <c r="G27" i="8"/>
  <c r="I45" i="12" s="1"/>
  <c r="E13" i="10"/>
  <c r="F13" i="10"/>
  <c r="E24" i="10"/>
  <c r="F24" i="10"/>
  <c r="E44" i="10"/>
  <c r="F44" i="10"/>
  <c r="E14" i="10"/>
  <c r="F14" i="10"/>
  <c r="E11" i="10"/>
  <c r="F11" i="10"/>
  <c r="E28" i="10"/>
  <c r="F28" i="10"/>
  <c r="E21" i="10"/>
  <c r="F21" i="10"/>
  <c r="E22" i="10"/>
  <c r="F22" i="10"/>
  <c r="E15" i="10"/>
  <c r="F15" i="10"/>
  <c r="E23" i="10"/>
  <c r="F23" i="10"/>
  <c r="E38" i="10"/>
  <c r="F38" i="10"/>
  <c r="E17" i="10"/>
  <c r="F17" i="10"/>
  <c r="E29" i="10"/>
  <c r="F29" i="10"/>
  <c r="E19" i="10"/>
  <c r="F19" i="10"/>
  <c r="E25" i="10"/>
  <c r="F25" i="10"/>
  <c r="E16" i="10"/>
  <c r="F16" i="10"/>
  <c r="E30" i="10"/>
  <c r="F30" i="10"/>
  <c r="E31" i="10"/>
  <c r="F31" i="10"/>
  <c r="E32" i="10"/>
  <c r="F32" i="10"/>
  <c r="E33" i="10"/>
  <c r="F33" i="10"/>
  <c r="E35" i="10"/>
  <c r="F35" i="10"/>
  <c r="E20" i="10"/>
  <c r="F20" i="10"/>
  <c r="E36" i="10"/>
  <c r="F36" i="10"/>
  <c r="E37" i="10"/>
  <c r="F37" i="10"/>
  <c r="E26" i="10"/>
  <c r="F26" i="10"/>
  <c r="E39" i="10"/>
  <c r="F39" i="10"/>
  <c r="E27" i="10"/>
  <c r="F27" i="10"/>
  <c r="E41" i="10"/>
  <c r="F41" i="10"/>
  <c r="E34" i="10"/>
  <c r="F34" i="10"/>
  <c r="E18" i="10"/>
  <c r="F18" i="10"/>
  <c r="E43" i="10"/>
  <c r="F43" i="10"/>
  <c r="B13" i="10"/>
  <c r="C13" i="10"/>
  <c r="B24" i="10"/>
  <c r="C24" i="10"/>
  <c r="B44" i="10"/>
  <c r="C44" i="10"/>
  <c r="B14" i="10"/>
  <c r="C14" i="10"/>
  <c r="B11" i="10"/>
  <c r="C11" i="10"/>
  <c r="B28" i="10"/>
  <c r="C28" i="10"/>
  <c r="B21" i="10"/>
  <c r="C21" i="10"/>
  <c r="B22" i="10"/>
  <c r="C22" i="10"/>
  <c r="B15" i="10"/>
  <c r="C15" i="10"/>
  <c r="B23" i="10"/>
  <c r="C23" i="10"/>
  <c r="B38" i="10"/>
  <c r="C38" i="10"/>
  <c r="B17" i="10"/>
  <c r="C17" i="10"/>
  <c r="B29" i="10"/>
  <c r="C29" i="10"/>
  <c r="B19" i="10"/>
  <c r="C19" i="10"/>
  <c r="B25" i="10"/>
  <c r="C25" i="10"/>
  <c r="B16" i="10"/>
  <c r="C16" i="10"/>
  <c r="B30" i="10"/>
  <c r="C30" i="10"/>
  <c r="B31" i="10"/>
  <c r="C31" i="10"/>
  <c r="B32" i="10"/>
  <c r="C32" i="10"/>
  <c r="B33" i="10"/>
  <c r="C33" i="10"/>
  <c r="B35" i="10"/>
  <c r="C35" i="10"/>
  <c r="B20" i="10"/>
  <c r="C20" i="10"/>
  <c r="B36" i="10"/>
  <c r="C36" i="10"/>
  <c r="B37" i="10"/>
  <c r="C37" i="10"/>
  <c r="B26" i="10"/>
  <c r="C26" i="10"/>
  <c r="B39" i="10"/>
  <c r="C39" i="10"/>
  <c r="B27" i="10"/>
  <c r="C27" i="10"/>
  <c r="B41" i="10"/>
  <c r="C41" i="10"/>
  <c r="B34" i="10"/>
  <c r="C34" i="10"/>
  <c r="B18" i="10"/>
  <c r="C18" i="10"/>
  <c r="B43" i="10"/>
  <c r="C43" i="10"/>
  <c r="F12" i="10"/>
  <c r="E12" i="10"/>
  <c r="C12" i="10"/>
  <c r="B12" i="10"/>
  <c r="G34" i="10"/>
  <c r="H69" i="12" s="1"/>
  <c r="G70" i="6"/>
  <c r="H95" i="12" s="1"/>
  <c r="G56" i="6"/>
  <c r="H27" i="12" s="1"/>
  <c r="B91" i="4"/>
  <c r="C91" i="4"/>
  <c r="C42" i="4"/>
  <c r="B42" i="4"/>
  <c r="E13" i="4"/>
  <c r="F13" i="4"/>
  <c r="E35" i="4"/>
  <c r="F35" i="4"/>
  <c r="E14" i="4"/>
  <c r="F14" i="4"/>
  <c r="E19" i="4"/>
  <c r="F19" i="4"/>
  <c r="E15" i="4"/>
  <c r="F15" i="4"/>
  <c r="E17" i="4"/>
  <c r="F17" i="4"/>
  <c r="E20" i="4"/>
  <c r="F20" i="4"/>
  <c r="E18" i="4"/>
  <c r="F18" i="4"/>
  <c r="E21" i="4"/>
  <c r="F21" i="4"/>
  <c r="E28" i="4"/>
  <c r="F28" i="4"/>
  <c r="E23" i="4"/>
  <c r="F23" i="4"/>
  <c r="E31" i="4"/>
  <c r="F31" i="4"/>
  <c r="E87" i="4"/>
  <c r="F87" i="4"/>
  <c r="E75" i="4"/>
  <c r="F75" i="4"/>
  <c r="E91" i="4"/>
  <c r="F91" i="4"/>
  <c r="E42" i="4"/>
  <c r="F42" i="4"/>
  <c r="E36" i="4"/>
  <c r="F36" i="4"/>
  <c r="E29" i="4"/>
  <c r="F29" i="4"/>
  <c r="E26" i="4"/>
  <c r="F26" i="4"/>
  <c r="E43" i="4"/>
  <c r="F43" i="4"/>
  <c r="E22" i="4"/>
  <c r="F22" i="4"/>
  <c r="E16" i="4"/>
  <c r="F16" i="4"/>
  <c r="E27" i="4"/>
  <c r="F27" i="4"/>
  <c r="E70" i="4"/>
  <c r="F70" i="4"/>
  <c r="E25" i="4"/>
  <c r="F25" i="4"/>
  <c r="E56" i="4"/>
  <c r="F56" i="4"/>
  <c r="E33" i="4"/>
  <c r="F33" i="4"/>
  <c r="E83" i="4"/>
  <c r="F83" i="4"/>
  <c r="E49" i="4"/>
  <c r="F49" i="4"/>
  <c r="E24" i="4"/>
  <c r="F24" i="4"/>
  <c r="E32" i="4"/>
  <c r="F32" i="4"/>
  <c r="E52" i="4"/>
  <c r="F52" i="4"/>
  <c r="E61" i="4"/>
  <c r="F61" i="4"/>
  <c r="E98" i="4"/>
  <c r="F98" i="4"/>
  <c r="E66" i="4"/>
  <c r="F66" i="4"/>
  <c r="E74" i="4"/>
  <c r="F74" i="4"/>
  <c r="E60" i="4"/>
  <c r="F60" i="4"/>
  <c r="E89" i="4"/>
  <c r="F89" i="4"/>
  <c r="E39" i="4"/>
  <c r="F39" i="4"/>
  <c r="E46" i="4"/>
  <c r="F46" i="4"/>
  <c r="E47" i="4"/>
  <c r="F47" i="4"/>
  <c r="E48" i="4"/>
  <c r="F48" i="4"/>
  <c r="E30" i="4"/>
  <c r="F30" i="4"/>
  <c r="E51" i="4"/>
  <c r="F51" i="4"/>
  <c r="E53" i="4"/>
  <c r="F53" i="4"/>
  <c r="E54" i="4"/>
  <c r="F54" i="4"/>
  <c r="E55" i="4"/>
  <c r="F55" i="4"/>
  <c r="E58" i="4"/>
  <c r="F58" i="4"/>
  <c r="E12" i="4"/>
  <c r="F12" i="4"/>
  <c r="E34" i="4"/>
  <c r="F34" i="4"/>
  <c r="E37" i="4"/>
  <c r="F37" i="4"/>
  <c r="E63" i="4"/>
  <c r="F63" i="4"/>
  <c r="E64" i="4"/>
  <c r="F64" i="4"/>
  <c r="E50" i="4"/>
  <c r="F50" i="4"/>
  <c r="E65" i="4"/>
  <c r="F65" i="4"/>
  <c r="E67" i="4"/>
  <c r="F67" i="4"/>
  <c r="E68" i="4"/>
  <c r="F68" i="4"/>
  <c r="E69" i="4"/>
  <c r="F69" i="4"/>
  <c r="E71" i="4"/>
  <c r="F71" i="4"/>
  <c r="E94" i="4"/>
  <c r="F94" i="4"/>
  <c r="E84" i="4"/>
  <c r="F84" i="4"/>
  <c r="E95" i="4"/>
  <c r="F95" i="4"/>
  <c r="E38" i="4"/>
  <c r="F38" i="4"/>
  <c r="E97" i="4"/>
  <c r="F97" i="4"/>
  <c r="E41" i="4"/>
  <c r="F41" i="4"/>
  <c r="E77" i="4"/>
  <c r="F77" i="4"/>
  <c r="E59" i="4"/>
  <c r="F59" i="4"/>
  <c r="E78" i="4"/>
  <c r="F78" i="4"/>
  <c r="E79" i="4"/>
  <c r="F79" i="4"/>
  <c r="E80" i="4"/>
  <c r="F80" i="4"/>
  <c r="E82" i="4"/>
  <c r="F82" i="4"/>
  <c r="E96" i="4"/>
  <c r="F96" i="4"/>
  <c r="E62" i="4"/>
  <c r="F62" i="4"/>
  <c r="E92" i="4"/>
  <c r="F92" i="4"/>
  <c r="E93" i="4"/>
  <c r="F93" i="4"/>
  <c r="B13" i="4"/>
  <c r="C13" i="4"/>
  <c r="B35" i="4"/>
  <c r="C35" i="4"/>
  <c r="B14" i="4"/>
  <c r="C14" i="4"/>
  <c r="B19" i="4"/>
  <c r="C19" i="4"/>
  <c r="B15" i="4"/>
  <c r="C15" i="4"/>
  <c r="B17" i="4"/>
  <c r="C17" i="4"/>
  <c r="B20" i="4"/>
  <c r="C20" i="4"/>
  <c r="B18" i="4"/>
  <c r="C18" i="4"/>
  <c r="B21" i="4"/>
  <c r="C21" i="4"/>
  <c r="B28" i="4"/>
  <c r="C28" i="4"/>
  <c r="B23" i="4"/>
  <c r="C23" i="4"/>
  <c r="B31" i="4"/>
  <c r="C31" i="4"/>
  <c r="B87" i="4"/>
  <c r="C87" i="4"/>
  <c r="B75" i="4"/>
  <c r="C75" i="4"/>
  <c r="B36" i="4"/>
  <c r="C36" i="4"/>
  <c r="B29" i="4"/>
  <c r="C29" i="4"/>
  <c r="B26" i="4"/>
  <c r="C26" i="4"/>
  <c r="B43" i="4"/>
  <c r="C43" i="4"/>
  <c r="B22" i="4"/>
  <c r="C22" i="4"/>
  <c r="B16" i="4"/>
  <c r="C16" i="4"/>
  <c r="B27" i="4"/>
  <c r="C27" i="4"/>
  <c r="B70" i="4"/>
  <c r="C70" i="4"/>
  <c r="B25" i="4"/>
  <c r="C25" i="4"/>
  <c r="B56" i="4"/>
  <c r="C56" i="4"/>
  <c r="B33" i="4"/>
  <c r="C33" i="4"/>
  <c r="B83" i="4"/>
  <c r="C83" i="4"/>
  <c r="B49" i="4"/>
  <c r="C49" i="4"/>
  <c r="B24" i="4"/>
  <c r="C24" i="4"/>
  <c r="B32" i="4"/>
  <c r="C32" i="4"/>
  <c r="B52" i="4"/>
  <c r="C52" i="4"/>
  <c r="B61" i="4"/>
  <c r="C61" i="4"/>
  <c r="B98" i="4"/>
  <c r="C98" i="4"/>
  <c r="B66" i="4"/>
  <c r="C66" i="4"/>
  <c r="B74" i="4"/>
  <c r="C74" i="4"/>
  <c r="B60" i="4"/>
  <c r="C60" i="4"/>
  <c r="B89" i="4"/>
  <c r="C89" i="4"/>
  <c r="B39" i="4"/>
  <c r="C39" i="4"/>
  <c r="B46" i="4"/>
  <c r="C46" i="4"/>
  <c r="B47" i="4"/>
  <c r="C47" i="4"/>
  <c r="B48" i="4"/>
  <c r="C48" i="4"/>
  <c r="B30" i="4"/>
  <c r="C30" i="4"/>
  <c r="B51" i="4"/>
  <c r="C51" i="4"/>
  <c r="B53" i="4"/>
  <c r="C53" i="4"/>
  <c r="B54" i="4"/>
  <c r="C54" i="4"/>
  <c r="B55" i="4"/>
  <c r="C55" i="4"/>
  <c r="B58" i="4"/>
  <c r="C58" i="4"/>
  <c r="B12" i="4"/>
  <c r="C12" i="4"/>
  <c r="B34" i="4"/>
  <c r="C34" i="4"/>
  <c r="B37" i="4"/>
  <c r="C37" i="4"/>
  <c r="B63" i="4"/>
  <c r="C63" i="4"/>
  <c r="B64" i="4"/>
  <c r="C64" i="4"/>
  <c r="B50" i="4"/>
  <c r="C50" i="4"/>
  <c r="B65" i="4"/>
  <c r="C65" i="4"/>
  <c r="B67" i="4"/>
  <c r="C67" i="4"/>
  <c r="B68" i="4"/>
  <c r="C68" i="4"/>
  <c r="B69" i="4"/>
  <c r="C69" i="4"/>
  <c r="B71" i="4"/>
  <c r="C71" i="4"/>
  <c r="B94" i="4"/>
  <c r="C94" i="4"/>
  <c r="B84" i="4"/>
  <c r="C84" i="4"/>
  <c r="B95" i="4"/>
  <c r="C95" i="4"/>
  <c r="B38" i="4"/>
  <c r="C38" i="4"/>
  <c r="B97" i="4"/>
  <c r="C97" i="4"/>
  <c r="B41" i="4"/>
  <c r="C41" i="4"/>
  <c r="B77" i="4"/>
  <c r="C77" i="4"/>
  <c r="B59" i="4"/>
  <c r="C59" i="4"/>
  <c r="B78" i="4"/>
  <c r="C78" i="4"/>
  <c r="B79" i="4"/>
  <c r="C79" i="4"/>
  <c r="B80" i="4"/>
  <c r="C80" i="4"/>
  <c r="B82" i="4"/>
  <c r="C82" i="4"/>
  <c r="B96" i="4"/>
  <c r="C96" i="4"/>
  <c r="B62" i="4"/>
  <c r="C62" i="4"/>
  <c r="B92" i="4"/>
  <c r="C92" i="4"/>
  <c r="B93" i="4"/>
  <c r="C93" i="4"/>
  <c r="F11" i="4"/>
  <c r="E11" i="4"/>
  <c r="C11" i="4"/>
  <c r="B11" i="4"/>
  <c r="G75" i="4"/>
  <c r="G144" i="12" s="1"/>
  <c r="G91" i="4"/>
  <c r="G118" i="12" s="1"/>
  <c r="G42" i="4"/>
  <c r="G27" i="12" s="1"/>
  <c r="G87" i="4" l="1"/>
  <c r="G123" i="12" s="1"/>
  <c r="G11" i="4"/>
  <c r="G98" i="12" s="1"/>
  <c r="G62" i="6" l="1"/>
  <c r="H42" i="12" s="1"/>
  <c r="G58" i="6"/>
  <c r="H50" i="12" s="1"/>
  <c r="G82" i="6"/>
  <c r="H92" i="12" s="1"/>
  <c r="G78" i="6"/>
  <c r="H136" i="12" s="1"/>
  <c r="G80" i="6"/>
  <c r="H96" i="12" s="1"/>
  <c r="G52" i="6"/>
  <c r="H114" i="12" s="1"/>
  <c r="G79" i="6"/>
  <c r="H31" i="12" s="1"/>
  <c r="G76" i="6"/>
  <c r="H127" i="12" s="1"/>
  <c r="G89" i="6"/>
  <c r="H51" i="12" s="1"/>
  <c r="G36" i="5"/>
  <c r="G106" i="12" s="1"/>
  <c r="G73" i="12"/>
  <c r="G18" i="5"/>
  <c r="G85" i="12" s="1"/>
  <c r="G32" i="5"/>
  <c r="G46" i="12" s="1"/>
  <c r="G77" i="4"/>
  <c r="G75" i="12" s="1"/>
  <c r="G63" i="4"/>
  <c r="G90" i="12" s="1"/>
  <c r="G71" i="4"/>
  <c r="G92" i="12" s="1"/>
  <c r="G55" i="4"/>
  <c r="G136" i="12" s="1"/>
  <c r="G78" i="4"/>
  <c r="G31" i="12" s="1"/>
  <c r="G54" i="4"/>
  <c r="G50" i="12" s="1"/>
  <c r="G92" i="4"/>
  <c r="G51" i="12" s="1"/>
  <c r="G93" i="4"/>
  <c r="G127" i="12" s="1"/>
  <c r="G48" i="4"/>
  <c r="G42" i="12" s="1"/>
  <c r="H68" i="12" l="1"/>
  <c r="G18" i="10"/>
  <c r="H45" i="12" s="1"/>
  <c r="G43" i="10"/>
  <c r="H111" i="12" s="1"/>
  <c r="G39" i="6"/>
  <c r="H117" i="12" s="1"/>
  <c r="G86" i="6"/>
  <c r="H115" i="12" s="1"/>
  <c r="G85" i="6"/>
  <c r="H135" i="12" s="1"/>
  <c r="G78" i="12"/>
  <c r="G41" i="4"/>
  <c r="G115" i="12" s="1"/>
  <c r="G62" i="8" l="1"/>
  <c r="I120" i="12" s="1"/>
  <c r="G37" i="8"/>
  <c r="I60" i="12" s="1"/>
  <c r="G54" i="8"/>
  <c r="I59" i="12" s="1"/>
  <c r="G64" i="8"/>
  <c r="I80" i="12" s="1"/>
  <c r="G27" i="10"/>
  <c r="H59" i="12" s="1"/>
  <c r="G26" i="10"/>
  <c r="H60" i="12" s="1"/>
  <c r="G28" i="5" l="1"/>
  <c r="G93" i="12" s="1"/>
  <c r="G58" i="4"/>
  <c r="G113" i="12" s="1"/>
  <c r="G12" i="4"/>
  <c r="G10" i="12" s="1"/>
  <c r="G65" i="8" l="1"/>
  <c r="G59" i="8"/>
  <c r="G60" i="8"/>
  <c r="G63" i="8"/>
  <c r="I84" i="12" s="1"/>
  <c r="G73" i="8"/>
  <c r="G39" i="8"/>
  <c r="I146" i="12" s="1"/>
  <c r="G37" i="10"/>
  <c r="G39" i="10"/>
  <c r="H146" i="12"/>
  <c r="H44" i="12"/>
  <c r="G55" i="6"/>
  <c r="H19" i="12" s="1"/>
  <c r="G57" i="6"/>
  <c r="H91" i="12" s="1"/>
  <c r="H57" i="12"/>
  <c r="G34" i="6"/>
  <c r="H28" i="12" s="1"/>
  <c r="G98" i="6"/>
  <c r="G40" i="6"/>
  <c r="H32" i="12" s="1"/>
  <c r="G39" i="4"/>
  <c r="G91" i="12" s="1"/>
  <c r="G33" i="5"/>
  <c r="G84" i="12" s="1"/>
  <c r="G29" i="5"/>
  <c r="G146" i="12" s="1"/>
  <c r="G26" i="5"/>
  <c r="G44" i="12" s="1"/>
  <c r="G38" i="4"/>
  <c r="G28" i="12" s="1"/>
  <c r="I116" i="12" l="1"/>
  <c r="I44" i="12"/>
  <c r="I88" i="12"/>
  <c r="I108" i="12"/>
  <c r="I137" i="12"/>
  <c r="I28" i="12"/>
  <c r="H84" i="12"/>
  <c r="H134" i="12"/>
  <c r="H142" i="12"/>
  <c r="H133" i="12"/>
  <c r="H20" i="12"/>
  <c r="G32" i="8"/>
  <c r="I119" i="12" s="1"/>
  <c r="G25" i="10"/>
  <c r="H119" i="12" s="1"/>
  <c r="G53" i="4"/>
  <c r="G39" i="12" s="1"/>
  <c r="G41" i="6" l="1"/>
  <c r="H121" i="12" s="1"/>
  <c r="G12" i="6"/>
  <c r="H138" i="12" s="1"/>
  <c r="G37" i="6"/>
  <c r="H40" i="12" s="1"/>
  <c r="G42" i="6"/>
  <c r="H147" i="12" s="1"/>
  <c r="G77" i="6"/>
  <c r="H72" i="12" s="1"/>
  <c r="G19" i="6"/>
  <c r="H110" i="12" s="1"/>
  <c r="G100" i="6"/>
  <c r="G22" i="6"/>
  <c r="H141" i="12" s="1"/>
  <c r="G84" i="6"/>
  <c r="H100" i="12" s="1"/>
  <c r="G24" i="6"/>
  <c r="H6" i="12" s="1"/>
  <c r="G25" i="6"/>
  <c r="H86" i="12" s="1"/>
  <c r="G32" i="6"/>
  <c r="H49" i="12" s="1"/>
  <c r="G59" i="6"/>
  <c r="H132" i="12" s="1"/>
  <c r="G65" i="6"/>
  <c r="H104" i="12" s="1"/>
  <c r="G75" i="6"/>
  <c r="H124" i="12" s="1"/>
  <c r="G49" i="6"/>
  <c r="H81" i="12" s="1"/>
  <c r="G43" i="6"/>
  <c r="H80" i="12" s="1"/>
  <c r="G68" i="6"/>
  <c r="H113" i="12" s="1"/>
  <c r="G31" i="6"/>
  <c r="H7" i="12" s="1"/>
  <c r="G27" i="6"/>
  <c r="H102" i="12" s="1"/>
  <c r="G53" i="6"/>
  <c r="H112" i="12" s="1"/>
  <c r="G90" i="6"/>
  <c r="H13" i="12" s="1"/>
  <c r="G67" i="6"/>
  <c r="H101" i="12" s="1"/>
  <c r="G60" i="6"/>
  <c r="H131" i="12" s="1"/>
  <c r="G87" i="6"/>
  <c r="H129" i="12" s="1"/>
  <c r="G36" i="6"/>
  <c r="H120" i="12" s="1"/>
  <c r="G71" i="6"/>
  <c r="H137" i="12" s="1"/>
  <c r="G21" i="10"/>
  <c r="H71" i="12" s="1"/>
  <c r="G15" i="10"/>
  <c r="H139" i="12" s="1"/>
  <c r="G29" i="10"/>
  <c r="H103" i="12" s="1"/>
  <c r="G12" i="10"/>
  <c r="H83" i="12" s="1"/>
  <c r="G20" i="10"/>
  <c r="H85" i="12" s="1"/>
  <c r="G35" i="10"/>
  <c r="H46" i="12" s="1"/>
  <c r="G32" i="10"/>
  <c r="H94" i="12" s="1"/>
  <c r="G28" i="10"/>
  <c r="H126" i="12" s="1"/>
  <c r="G31" i="10"/>
  <c r="H130" i="12" s="1"/>
  <c r="G19" i="10"/>
  <c r="H145" i="12" s="1"/>
  <c r="G41" i="10"/>
  <c r="H109" i="12" s="1"/>
  <c r="G17" i="8"/>
  <c r="I18" i="12" s="1"/>
  <c r="G23" i="8"/>
  <c r="I97" i="12" s="1"/>
  <c r="G21" i="8"/>
  <c r="I64" i="12" s="1"/>
  <c r="G11" i="8"/>
  <c r="I98" i="12" s="1"/>
  <c r="G14" i="8"/>
  <c r="I47" i="12" s="1"/>
  <c r="G15" i="8"/>
  <c r="I14" i="12" s="1"/>
  <c r="G35" i="8"/>
  <c r="I48" i="12" s="1"/>
  <c r="G40" i="8"/>
  <c r="I7" i="12" s="1"/>
  <c r="G52" i="8"/>
  <c r="I75" i="12" s="1"/>
  <c r="G29" i="8"/>
  <c r="I141" i="12" s="1"/>
  <c r="G58" i="8"/>
  <c r="I112" i="12" s="1"/>
  <c r="G51" i="8"/>
  <c r="I114" i="12" s="1"/>
  <c r="G33" i="8"/>
  <c r="I49" i="12" s="1"/>
  <c r="G50" i="8"/>
  <c r="I43" i="12" s="1"/>
  <c r="G70" i="8"/>
  <c r="I36" i="12" s="1"/>
  <c r="G61" i="8"/>
  <c r="I53" i="12" s="1"/>
  <c r="G20" i="8"/>
  <c r="I55" i="12" s="1"/>
  <c r="G84" i="8"/>
  <c r="I147" i="12" s="1"/>
  <c r="G30" i="8"/>
  <c r="I138" i="12" s="1"/>
  <c r="G55" i="8"/>
  <c r="I129" i="12" s="1"/>
  <c r="G47" i="8"/>
  <c r="I12" i="12" s="1"/>
  <c r="G28" i="8"/>
  <c r="I9" i="12" s="1"/>
  <c r="G71" i="8"/>
  <c r="I72" i="12" s="1"/>
  <c r="G79" i="8"/>
  <c r="I106" i="12" s="1"/>
  <c r="G83" i="8"/>
  <c r="I62" i="12" s="1"/>
  <c r="G44" i="8"/>
  <c r="I6" i="12" s="1"/>
  <c r="G25" i="8"/>
  <c r="I87" i="12" s="1"/>
  <c r="G43" i="8"/>
  <c r="I4" i="12" s="1"/>
  <c r="G31" i="8"/>
  <c r="I110" i="12" s="1"/>
  <c r="G77" i="8"/>
  <c r="I66" i="12" s="1"/>
  <c r="G18" i="8"/>
  <c r="I58" i="12" s="1"/>
  <c r="G19" i="8"/>
  <c r="I73" i="12" s="1"/>
  <c r="G26" i="8"/>
  <c r="I139" i="12" s="1"/>
  <c r="G12" i="8"/>
  <c r="I23" i="12" s="1"/>
  <c r="G13" i="8"/>
  <c r="I74" i="12" s="1"/>
  <c r="G16" i="8"/>
  <c r="I83" i="12" s="1"/>
  <c r="G24" i="8"/>
  <c r="I22" i="12" s="1"/>
  <c r="G41" i="8"/>
  <c r="I126" i="12" s="1"/>
  <c r="G53" i="8"/>
  <c r="I54" i="12" s="1"/>
  <c r="G36" i="8"/>
  <c r="I103" i="12" s="1"/>
  <c r="G57" i="8"/>
  <c r="I82" i="12" s="1"/>
  <c r="G49" i="8"/>
  <c r="I89" i="12" s="1"/>
  <c r="G22" i="8"/>
  <c r="I145" i="12" s="1"/>
  <c r="G34" i="8"/>
  <c r="I85" i="12" s="1"/>
  <c r="G48" i="8"/>
  <c r="I94" i="12" s="1"/>
  <c r="G38" i="8"/>
  <c r="I71" i="12" s="1"/>
  <c r="G68" i="8"/>
  <c r="I93" i="12" s="1"/>
  <c r="G56" i="8"/>
  <c r="I46" i="12" s="1"/>
  <c r="G46" i="8"/>
  <c r="I37" i="12" s="1"/>
  <c r="G80" i="8"/>
  <c r="I31" i="12" s="1"/>
  <c r="G72" i="8"/>
  <c r="I107" i="12" s="1"/>
  <c r="G67" i="8"/>
  <c r="G69" i="8"/>
  <c r="I130" i="12" s="1"/>
  <c r="G81" i="8"/>
  <c r="I109" i="12" s="1"/>
  <c r="G42" i="8"/>
  <c r="I41" i="12" s="1"/>
  <c r="G66" i="8"/>
  <c r="I68" i="12" s="1"/>
  <c r="I142" i="12" l="1"/>
  <c r="H125" i="12"/>
  <c r="G63" i="6"/>
  <c r="H56" i="12" s="1"/>
  <c r="G82" i="4"/>
  <c r="G116" i="12" s="1"/>
  <c r="G38" i="10"/>
  <c r="H93" i="12" s="1"/>
  <c r="G23" i="6"/>
  <c r="H61" i="12" s="1"/>
  <c r="G18" i="4"/>
  <c r="G141" i="12" s="1"/>
  <c r="G16" i="4"/>
  <c r="G138" i="12" s="1"/>
  <c r="G20" i="4"/>
  <c r="G11" i="12" s="1"/>
  <c r="G24" i="4"/>
  <c r="G104" i="12" s="1"/>
  <c r="G33" i="4"/>
  <c r="G80" i="12" s="1"/>
  <c r="G30" i="4"/>
  <c r="G117" i="12" s="1"/>
  <c r="G17" i="4"/>
  <c r="G18" i="12" s="1"/>
  <c r="G26" i="4"/>
  <c r="G14" i="12" s="1"/>
  <c r="G34" i="4"/>
  <c r="G6" i="12" s="1"/>
  <c r="G96" i="4"/>
  <c r="G13" i="12" s="1"/>
  <c r="G84" i="4"/>
  <c r="G21" i="12" s="1"/>
  <c r="G27" i="4"/>
  <c r="G40" i="12" s="1"/>
  <c r="G66" i="4"/>
  <c r="G72" i="12" s="1"/>
  <c r="G23" i="4"/>
  <c r="G87" i="12" s="1"/>
  <c r="G49" i="4"/>
  <c r="G32" i="12" s="1"/>
  <c r="G32" i="4"/>
  <c r="G48" i="12" s="1"/>
  <c r="G67" i="4"/>
  <c r="G132" i="12" s="1"/>
  <c r="G37" i="4"/>
  <c r="G7" i="12" s="1"/>
  <c r="G83" i="4"/>
  <c r="G56" i="12" s="1"/>
  <c r="G52" i="4"/>
  <c r="G97" i="12" s="1"/>
  <c r="G80" i="4"/>
  <c r="G33" i="12" s="1"/>
  <c r="G50" i="4"/>
  <c r="G36" i="12" s="1"/>
  <c r="G64" i="4"/>
  <c r="G12" i="12" s="1"/>
  <c r="G51" i="4"/>
  <c r="G129" i="12" s="1"/>
  <c r="G56" i="4"/>
  <c r="G96" i="12" s="1"/>
  <c r="G61" i="4"/>
  <c r="G101" i="12" s="1"/>
  <c r="G47" i="4"/>
  <c r="G114" i="12" s="1"/>
  <c r="G46" i="4"/>
  <c r="G43" i="12" s="1"/>
  <c r="G65" i="4"/>
  <c r="G81" i="12" s="1"/>
  <c r="G98" i="4"/>
  <c r="G62" i="12" s="1"/>
  <c r="G89" i="4"/>
  <c r="G24" i="12" s="1"/>
  <c r="G52" i="12"/>
  <c r="G13" i="4"/>
  <c r="G9" i="12" s="1"/>
  <c r="G69" i="4"/>
  <c r="G26" i="12" s="1"/>
  <c r="G62" i="4"/>
  <c r="G17" i="12" s="1"/>
  <c r="G59" i="4"/>
  <c r="G30" i="12" s="1"/>
  <c r="G97" i="4"/>
  <c r="G137" i="12" s="1"/>
  <c r="G43" i="4"/>
  <c r="G34" i="12" s="1"/>
  <c r="G74" i="4"/>
  <c r="G100" i="12" s="1"/>
  <c r="G94" i="4"/>
  <c r="G77" i="12" s="1"/>
  <c r="G60" i="4"/>
  <c r="G19" i="12" s="1"/>
  <c r="G25" i="4"/>
  <c r="G110" i="12" s="1"/>
  <c r="G79" i="4"/>
  <c r="G112" i="12" s="1"/>
  <c r="G68" i="4"/>
  <c r="G131" i="12" s="1"/>
  <c r="G95" i="4"/>
  <c r="G57" i="12" s="1"/>
  <c r="G35" i="4"/>
  <c r="G121" i="12" s="1"/>
  <c r="G15" i="4"/>
  <c r="G64" i="12" s="1"/>
  <c r="G19" i="4"/>
  <c r="G55" i="12" s="1"/>
  <c r="G21" i="4"/>
  <c r="G16" i="12" s="1"/>
  <c r="G70" i="4"/>
  <c r="G5" i="12" s="1"/>
  <c r="G14" i="4"/>
  <c r="G86" i="12" s="1"/>
  <c r="G28" i="4"/>
  <c r="G47" i="12" s="1"/>
  <c r="G36" i="4"/>
  <c r="G15" i="12" s="1"/>
  <c r="G31" i="4"/>
  <c r="G128" i="12" s="1"/>
  <c r="G29" i="4"/>
  <c r="G53" i="12" s="1"/>
  <c r="G22" i="4"/>
  <c r="G49" i="12" s="1"/>
  <c r="G23" i="10"/>
  <c r="H82" i="12" s="1"/>
  <c r="G11" i="5"/>
  <c r="G74" i="12" s="1"/>
  <c r="G14" i="10"/>
  <c r="H73" i="12" s="1"/>
  <c r="G20" i="6"/>
  <c r="H64" i="12" s="1"/>
  <c r="G99" i="6"/>
  <c r="H52" i="12" s="1"/>
  <c r="G74" i="8"/>
  <c r="I38" i="12" s="1"/>
  <c r="G44" i="10"/>
  <c r="H66" i="12" s="1"/>
  <c r="G33" i="10"/>
  <c r="H89" i="12" s="1"/>
  <c r="G11" i="10"/>
  <c r="H23" i="12" s="1"/>
  <c r="G24" i="10"/>
  <c r="H41" i="12" s="1"/>
  <c r="G36" i="10"/>
  <c r="G30" i="10"/>
  <c r="H37" i="12" s="1"/>
  <c r="G13" i="10"/>
  <c r="H74" i="12" s="1"/>
  <c r="G16" i="10"/>
  <c r="H58" i="12" s="1"/>
  <c r="G17" i="10"/>
  <c r="H22" i="12" s="1"/>
  <c r="G22" i="10"/>
  <c r="H54" i="12" s="1"/>
  <c r="G26" i="6"/>
  <c r="H128" i="12" s="1"/>
  <c r="G16" i="6"/>
  <c r="H16" i="12" s="1"/>
  <c r="G14" i="6"/>
  <c r="H18" i="12" s="1"/>
  <c r="G83" i="6"/>
  <c r="H77" i="12" s="1"/>
  <c r="G94" i="6"/>
  <c r="H15" i="12" s="1"/>
  <c r="G51" i="6"/>
  <c r="H43" i="12" s="1"/>
  <c r="G50" i="6"/>
  <c r="H30" i="12" s="1"/>
  <c r="G33" i="6"/>
  <c r="H97" i="12" s="1"/>
  <c r="G21" i="6"/>
  <c r="H55" i="12" s="1"/>
  <c r="G72" i="6"/>
  <c r="H17" i="12" s="1"/>
  <c r="G45" i="6"/>
  <c r="H34" i="12" s="1"/>
  <c r="G48" i="6"/>
  <c r="H39" i="12" s="1"/>
  <c r="G74" i="6"/>
  <c r="H36" i="12" s="1"/>
  <c r="G81" i="6"/>
  <c r="H5" i="12" s="1"/>
  <c r="G13" i="6"/>
  <c r="H98" i="12" s="1"/>
  <c r="G29" i="6"/>
  <c r="H53" i="12" s="1"/>
  <c r="G30" i="6"/>
  <c r="H11" i="12" s="1"/>
  <c r="G38" i="6"/>
  <c r="H21" i="12" s="1"/>
  <c r="G73" i="6"/>
  <c r="H24" i="12" s="1"/>
  <c r="G15" i="6"/>
  <c r="H9" i="12" s="1"/>
  <c r="G17" i="6"/>
  <c r="H14" i="12" s="1"/>
  <c r="G18" i="6"/>
  <c r="H87" i="12" s="1"/>
  <c r="G61" i="6"/>
  <c r="H26" i="12" s="1"/>
  <c r="G88" i="6"/>
  <c r="H12" i="12" s="1"/>
  <c r="G28" i="6"/>
  <c r="H4" i="12" s="1"/>
  <c r="G69" i="6"/>
  <c r="H62" i="12" s="1"/>
  <c r="G35" i="6"/>
  <c r="H48" i="12" s="1"/>
  <c r="G47" i="6"/>
  <c r="H75" i="12" s="1"/>
  <c r="G92" i="6"/>
  <c r="H99" i="12" s="1"/>
  <c r="G14" i="5"/>
  <c r="G145" i="12" s="1"/>
  <c r="G17" i="5"/>
  <c r="G82" i="12" s="1"/>
  <c r="G22" i="5"/>
  <c r="G89" i="12" s="1"/>
  <c r="G19" i="5"/>
  <c r="G130" i="12" s="1"/>
  <c r="G15" i="5"/>
  <c r="G23" i="12" s="1"/>
  <c r="G16" i="5"/>
  <c r="G58" i="12" s="1"/>
  <c r="G21" i="5"/>
  <c r="G94" i="12" s="1"/>
  <c r="G23" i="5"/>
  <c r="G71" i="12" s="1"/>
  <c r="G142" i="12"/>
  <c r="G12" i="5"/>
  <c r="G22" i="12" s="1"/>
  <c r="G31" i="5"/>
  <c r="G37" i="12" s="1"/>
  <c r="G13" i="5"/>
  <c r="G83" i="12" s="1"/>
  <c r="H88" i="12" l="1"/>
</calcChain>
</file>

<file path=xl/sharedStrings.xml><?xml version="1.0" encoding="utf-8"?>
<sst xmlns="http://schemas.openxmlformats.org/spreadsheetml/2006/main" count="1059" uniqueCount="471">
  <si>
    <t>PROCACCINI MAURO</t>
  </si>
  <si>
    <t>RAFFEINER KLAUS</t>
  </si>
  <si>
    <t>RECCHIA ALESSANDRO</t>
  </si>
  <si>
    <t>RINALDO MAURIZIO</t>
  </si>
  <si>
    <t>ROTTA NICOLA</t>
  </si>
  <si>
    <t>SALE GIOVANNA</t>
  </si>
  <si>
    <t>SARNO ALFONSO</t>
  </si>
  <si>
    <t>SCOLARI BARTOLOMEO</t>
  </si>
  <si>
    <t>SIGMUND HELMUTH</t>
  </si>
  <si>
    <t>SOTGIU MARCO</t>
  </si>
  <si>
    <t>STEFANI LUCIANO</t>
  </si>
  <si>
    <t>STEFFANONI ALESSANDRA</t>
  </si>
  <si>
    <t>TERLIZZI GIANLUCA</t>
  </si>
  <si>
    <t>THOMASER BERNHARD</t>
  </si>
  <si>
    <t>TOCCHETTI PIERA</t>
  </si>
  <si>
    <t>TURRINI CLAUDIO</t>
  </si>
  <si>
    <t>VARRACCHIO SALVATORE</t>
  </si>
  <si>
    <t>VEDAGIRI JAYAKUMAR</t>
  </si>
  <si>
    <t>VERDORFER KATHRIN</t>
  </si>
  <si>
    <t>WOJTOWICZ MONIKA ELZBIETA</t>
  </si>
  <si>
    <t>ZANIN EMANUELE</t>
  </si>
  <si>
    <t>ZANOTTO MARIA FEDERICA</t>
  </si>
  <si>
    <t>ZILIO ROSANNA</t>
  </si>
  <si>
    <t>TROIANO EMILIANA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</si>
  <si>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</si>
  <si>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</si>
  <si>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</si>
  <si>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</si>
  <si>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</si>
  <si>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</si>
  <si>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</si>
  <si>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</si>
  <si>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</si>
  <si>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</si>
  <si>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</si>
  <si>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</si>
  <si>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</si>
  <si>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</si>
  <si>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</si>
  <si>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</si>
  <si>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</si>
  <si>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</si>
  <si>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</si>
  <si>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</si>
  <si>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</si>
  <si>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</si>
  <si>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</si>
  <si>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</si>
  <si>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</si>
  <si>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</si>
  <si>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</si>
  <si>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</si>
  <si>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DOPPIO FEMMINILE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</si>
  <si>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</si>
  <si>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</si>
  <si>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</si>
  <si>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</si>
  <si>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</si>
  <si>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</si>
  <si>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</si>
  <si>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</si>
  <si>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</si>
  <si>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</si>
  <si>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</si>
  <si>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</si>
  <si>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</si>
  <si>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</si>
  <si>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</si>
  <si>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</si>
  <si>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</si>
  <si>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</si>
  <si>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</si>
  <si>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</si>
  <si>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</si>
  <si>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</si>
  <si>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</si>
  <si>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</si>
  <si>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</si>
  <si>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</si>
  <si>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</si>
  <si>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</si>
  <si>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</si>
  <si>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</si>
  <si>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</si>
  <si>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</si>
  <si>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</si>
  <si>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</si>
  <si>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</si>
  <si>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</si>
  <si>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</si>
  <si>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</si>
  <si>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</si>
  <si>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16/12/1957</t>
  </si>
  <si>
    <t>24/12/1958</t>
  </si>
  <si>
    <t>31/12/1966</t>
  </si>
  <si>
    <t>MANFRINI ELENA</t>
  </si>
  <si>
    <t>MARCHESINI SARA</t>
  </si>
  <si>
    <t>MERIGO MASSIMO</t>
  </si>
  <si>
    <t>MILANI EDVIDIO</t>
  </si>
  <si>
    <t>MODESTINI ALESSANDRA</t>
  </si>
  <si>
    <t>MUR MARIA LUISA</t>
  </si>
  <si>
    <t>MURIALDO MARCO</t>
  </si>
  <si>
    <t>MUSTAFINA YANINA</t>
  </si>
  <si>
    <t>NISTA CLAUDIA</t>
  </si>
  <si>
    <t>NISTOLI ARMANDO FLAVIO</t>
  </si>
  <si>
    <t>NOVARA LUCA</t>
  </si>
  <si>
    <t>PARDATSCHER WILLRAM</t>
  </si>
  <si>
    <t>PASSERI GIORGIO</t>
  </si>
  <si>
    <t>PAVONE MARCO</t>
  </si>
  <si>
    <t>PIACENTINI FRANCA PATRIZIA</t>
  </si>
  <si>
    <t>PICCININ MARCO</t>
  </si>
  <si>
    <t>PIPANI ILARIA</t>
  </si>
  <si>
    <t>PLUNGER JOLANDA</t>
  </si>
  <si>
    <t>POLETTI PAOLO</t>
  </si>
  <si>
    <t>POLITO MARIAELENA</t>
  </si>
  <si>
    <t>FASANOTTO PIERO</t>
  </si>
  <si>
    <t>FICACCI STEFANO</t>
  </si>
  <si>
    <t>FLORIAN EVI</t>
  </si>
  <si>
    <t>FREI JOACHIM</t>
  </si>
  <si>
    <t>FUDA MAURIZIO</t>
  </si>
  <si>
    <t>GARBARINO VALTERO</t>
  </si>
  <si>
    <t>GARGANO SANDRA</t>
  </si>
  <si>
    <t>GAVAZZI FEDERICA</t>
  </si>
  <si>
    <t>GAVAZZI SILVIA</t>
  </si>
  <si>
    <t>GRASSI DAVIDE</t>
  </si>
  <si>
    <t>HOFER KONRAD</t>
  </si>
  <si>
    <t>IACOVELLA CARMINE</t>
  </si>
  <si>
    <t>IANESELLI SONIA</t>
  </si>
  <si>
    <t>ISACCHI ROBERTA</t>
  </si>
  <si>
    <t>KIESER HELGA</t>
  </si>
  <si>
    <t>KISS ATTILA</t>
  </si>
  <si>
    <t>KLOTZNER MARIA THERESIA</t>
  </si>
  <si>
    <t>LAKATOS KATALIN</t>
  </si>
  <si>
    <t>LANZNASTER KARL</t>
  </si>
  <si>
    <t>LAZZARINI SANDRA</t>
  </si>
  <si>
    <t>MAIR HANNES</t>
  </si>
  <si>
    <t>CIMINI SILVANO</t>
  </si>
  <si>
    <t>CRIVELLARO LILIANA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</si>
  <si>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</si>
  <si>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</si>
  <si>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</si>
  <si>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</si>
  <si>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</si>
  <si>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</si>
  <si>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</si>
  <si>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</si>
  <si>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</si>
  <si>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</si>
  <si>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</si>
  <si>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</si>
  <si>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</si>
  <si>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</si>
  <si>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</si>
  <si>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</si>
  <si>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</si>
  <si>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</si>
  <si>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</si>
  <si>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</si>
  <si>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</si>
  <si>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</si>
  <si>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</si>
  <si>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</si>
  <si>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</si>
  <si>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</si>
  <si>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</si>
  <si>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</si>
  <si>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</si>
  <si>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</si>
  <si>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</si>
  <si>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</si>
  <si>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</si>
  <si>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</si>
  <si>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</si>
  <si>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</si>
  <si>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</si>
  <si>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</si>
  <si>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</si>
  <si>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</si>
  <si>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</si>
  <si>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</si>
  <si>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</si>
  <si>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</si>
  <si>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</si>
  <si>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</si>
  <si>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</si>
  <si>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</si>
  <si>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SCARABELLO ROBERTO</t>
  </si>
  <si>
    <t>LEARDI RICCARDO</t>
  </si>
  <si>
    <t>15/10/1960</t>
  </si>
  <si>
    <t>17/10/1959</t>
  </si>
  <si>
    <t>16/11/1977</t>
  </si>
  <si>
    <t>AGAZZI ROBERTO</t>
  </si>
  <si>
    <t>AHMED RAZA ALI</t>
  </si>
  <si>
    <t>ALBARELLI FABRIZIO</t>
  </si>
  <si>
    <t>ANDREAGGI LUIGI</t>
  </si>
  <si>
    <t>BETTANI ALBERTO</t>
  </si>
  <si>
    <t>BETTONI FLAVIO</t>
  </si>
  <si>
    <t>BITETTI ROCCANGELO</t>
  </si>
  <si>
    <t>BIZZOTTO ALESSANDRO</t>
  </si>
  <si>
    <t>BONINO MARCO</t>
  </si>
  <si>
    <t>BORDINI CHRISTIAN</t>
  </si>
  <si>
    <t>BRANCA MARIA</t>
  </si>
  <si>
    <t>BRENZONE MARIA ROBERTA</t>
  </si>
  <si>
    <t>CAFARELLI DAVIDE</t>
  </si>
  <si>
    <t>CALEGARI STEFANO</t>
  </si>
  <si>
    <t>CAPATI GINO</t>
  </si>
  <si>
    <t>CASALES EMANUELE</t>
  </si>
  <si>
    <t>CICIRELLO FRANCESCO</t>
  </si>
  <si>
    <t>CLAUSEN SUSAN</t>
  </si>
  <si>
    <t>COCIMANO DOMENICO ORAZIO</t>
  </si>
  <si>
    <t>DANTI ALDO</t>
  </si>
  <si>
    <t>DENTI NICOLETTA</t>
  </si>
  <si>
    <t>DI LENARDO ALESSIO</t>
  </si>
  <si>
    <t>DI MARCO CARLO ALBERTO</t>
  </si>
  <si>
    <t>81</t>
  </si>
  <si>
    <t>82</t>
  </si>
  <si>
    <t>83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</si>
  <si>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</si>
  <si>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</si>
  <si>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</si>
  <si>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</si>
  <si>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</si>
  <si>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</si>
  <si>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</si>
  <si>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</si>
  <si>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</si>
  <si>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</si>
  <si>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28/10/1969</t>
  </si>
  <si>
    <t>PURI RAJESH KUMAR</t>
  </si>
  <si>
    <t>APPUHAMY SOLAN ARACHCHIGE ROHAN AUGUSTUS</t>
  </si>
  <si>
    <t>DE MARCH STEFANO MARTINO</t>
  </si>
  <si>
    <t>20/10/1964</t>
  </si>
  <si>
    <t>DICECCA CHIARA</t>
  </si>
  <si>
    <t>DONOVAN JOHN JOSEPH</t>
  </si>
  <si>
    <t>15/12/1969</t>
  </si>
  <si>
    <t>21/12/1973</t>
  </si>
  <si>
    <t>15/12/1965</t>
  </si>
  <si>
    <t>29/10/1966</t>
  </si>
  <si>
    <t>MARRAUDINO BRUNA</t>
  </si>
  <si>
    <t>12/10/1964</t>
  </si>
  <si>
    <t>SKRIVACKOVA BARBORA</t>
  </si>
  <si>
    <t>30/12/1965</t>
  </si>
  <si>
    <t>PERERA MAHAMUHAMDIRAMGE DONDEENU CLINTON SANTHA</t>
  </si>
  <si>
    <t>WEEK 10</t>
  </si>
  <si>
    <t>WEEK 35</t>
  </si>
  <si>
    <t>WEEK 48</t>
  </si>
  <si>
    <t>WEEK 1</t>
  </si>
  <si>
    <t>WEEK 7</t>
  </si>
  <si>
    <t>CARLONE FABIO</t>
  </si>
  <si>
    <t>LOMBARDIA</t>
  </si>
  <si>
    <t>WEEK 11</t>
  </si>
  <si>
    <t>ATASH FARAZ AMIR</t>
  </si>
  <si>
    <t>RIETI</t>
  </si>
  <si>
    <t>PAOLA</t>
  </si>
  <si>
    <t>DOERING SABINE</t>
  </si>
  <si>
    <t>KARAGODA GAMAGE RANASINGHE CHIRAN MANGALA</t>
  </si>
  <si>
    <t>LOCATELLI IVANO</t>
  </si>
  <si>
    <t>15/10/1965</t>
  </si>
  <si>
    <t>PASSADOR RUGGERO DENIS</t>
  </si>
  <si>
    <t>FAVA ROBERTO PIETRO NINO</t>
  </si>
  <si>
    <t>MARUBINI LAURA</t>
  </si>
  <si>
    <t>FELIZIANI FRANCESCO</t>
  </si>
  <si>
    <t>MURGIA MARINO ANTONIO</t>
  </si>
  <si>
    <t>MURRU SIMONE</t>
  </si>
  <si>
    <t>USELLI AGOSTINO</t>
  </si>
  <si>
    <t>ENERGICA...MENTE...INSIEME</t>
  </si>
  <si>
    <t>30/11/1978</t>
  </si>
  <si>
    <t>BERNHARDT GUNTER LUTZ</t>
  </si>
  <si>
    <t>ALBA SHUTTLE</t>
  </si>
  <si>
    <t>ACQUI BADMINTON</t>
  </si>
  <si>
    <t>ASAM</t>
  </si>
  <si>
    <t>15 ZERO</t>
  </si>
  <si>
    <t>ANNAPOLI</t>
  </si>
  <si>
    <t>BCC LECCO</t>
  </si>
  <si>
    <t>CASTEL DI IUDICA</t>
  </si>
  <si>
    <t>BC CELESTE</t>
  </si>
  <si>
    <t>BC FILIPPELLI</t>
  </si>
  <si>
    <t>BC MILANO</t>
  </si>
  <si>
    <t>CREMA PACIOLI</t>
  </si>
  <si>
    <t>BADMINTON PAOLA</t>
  </si>
  <si>
    <t>BC ANGELO ROTH</t>
  </si>
  <si>
    <t>BOCCARDO NOVI</t>
  </si>
  <si>
    <t>BRACCIANO BADMINTON</t>
  </si>
  <si>
    <t>BRESCIA SPORT PIU'</t>
  </si>
  <si>
    <t>GANDHI BADMINTON</t>
  </si>
  <si>
    <t>GENOVA BC</t>
  </si>
  <si>
    <t>GIOKO</t>
  </si>
  <si>
    <t>GSA CHIARI</t>
  </si>
  <si>
    <t>MODENA BADMINTON</t>
  </si>
  <si>
    <t>PADOVA BADMINTON</t>
  </si>
  <si>
    <t>POL BAGNATICA</t>
  </si>
  <si>
    <t>POL DI NOVA</t>
  </si>
  <si>
    <t>LE AQUILE</t>
  </si>
  <si>
    <t>POL 2B</t>
  </si>
  <si>
    <t>LE BAXIE</t>
  </si>
  <si>
    <t>ROMA BC</t>
  </si>
  <si>
    <t>SPACE BAD</t>
  </si>
  <si>
    <t>SPORT ACADEMY</t>
  </si>
  <si>
    <t>SC MERAN</t>
  </si>
  <si>
    <t>ITIS MARCONI</t>
  </si>
  <si>
    <t>ASSV BRIXEN</t>
  </si>
  <si>
    <t>ASV MALLES</t>
  </si>
  <si>
    <t>ASV MARLING</t>
  </si>
  <si>
    <t>CUS BERGAMO</t>
  </si>
  <si>
    <t>GSS SCORZA</t>
  </si>
  <si>
    <t>LARIO BC</t>
  </si>
  <si>
    <t>POL MARCOLINIADI</t>
  </si>
  <si>
    <t>SBS</t>
  </si>
  <si>
    <t>SPORT EXPERIENCE IDEAS</t>
  </si>
  <si>
    <t>VIGNANELLO BC</t>
  </si>
  <si>
    <t>THE STARS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</si>
  <si>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</si>
  <si>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</si>
  <si>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</si>
  <si>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</si>
  <si>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</si>
  <si>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</si>
  <si>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</si>
  <si>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</si>
  <si>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</si>
  <si>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</si>
  <si>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</si>
  <si>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10/05/1980</t>
  </si>
  <si>
    <t>21/03/1982</t>
  </si>
  <si>
    <t>30/01/1971</t>
  </si>
  <si>
    <t>22/08/1975</t>
  </si>
  <si>
    <t>12/09/1975</t>
  </si>
  <si>
    <t>18/03/1979</t>
  </si>
  <si>
    <t>04/06/1951</t>
  </si>
  <si>
    <t>23/07/1961</t>
  </si>
  <si>
    <t>22/08/1966</t>
  </si>
  <si>
    <t>10/02/1967</t>
  </si>
  <si>
    <t>08/05/1963</t>
  </si>
  <si>
    <t>25/07/1974</t>
  </si>
  <si>
    <t>28/05/1963</t>
  </si>
  <si>
    <t>09/02/1965</t>
  </si>
  <si>
    <t>07/07/1972</t>
  </si>
  <si>
    <t>12/03/1966</t>
  </si>
  <si>
    <t>06/08/1960</t>
  </si>
  <si>
    <t>25/09/1969</t>
  </si>
  <si>
    <t>27/01/1983</t>
  </si>
  <si>
    <t>16/02/1964</t>
  </si>
  <si>
    <t>26/06/1965</t>
  </si>
  <si>
    <t>19/08/1968</t>
  </si>
  <si>
    <t>30/08/1968</t>
  </si>
  <si>
    <t>03/05/1969</t>
  </si>
  <si>
    <t>12/08/1969</t>
  </si>
  <si>
    <t>19/03/1981</t>
  </si>
  <si>
    <t>03/06/1960</t>
  </si>
  <si>
    <t>09/10/1961</t>
  </si>
  <si>
    <t>05/03/1980</t>
  </si>
  <si>
    <t>26/05/1968</t>
  </si>
  <si>
    <t>05/11/1973</t>
  </si>
  <si>
    <t>07/04/1959</t>
  </si>
  <si>
    <t>04/02/1956</t>
  </si>
  <si>
    <t>15/06/1958</t>
  </si>
  <si>
    <t>26/04/1965</t>
  </si>
  <si>
    <t>22/02/1968</t>
  </si>
  <si>
    <t>13/02/1967</t>
  </si>
  <si>
    <t>HUN</t>
  </si>
  <si>
    <t>02/11/1967</t>
  </si>
  <si>
    <t>13/01/1970</t>
  </si>
  <si>
    <t>13/06/1971</t>
  </si>
  <si>
    <t>07/04/1963</t>
  </si>
  <si>
    <t>23/01/1972</t>
  </si>
  <si>
    <t>27/06/1957</t>
  </si>
  <si>
    <t>27/07/1964</t>
  </si>
  <si>
    <t>28/09/1968</t>
  </si>
  <si>
    <t>09/12/1961</t>
  </si>
  <si>
    <t>19/05/1963</t>
  </si>
  <si>
    <t>03/02/1959</t>
  </si>
  <si>
    <t>04/07/1960</t>
  </si>
  <si>
    <t>28/04/1961</t>
  </si>
  <si>
    <t>25/09/1963</t>
  </si>
  <si>
    <t>20/03/1966</t>
  </si>
  <si>
    <t>04/05/1970</t>
  </si>
  <si>
    <t>27/05/1957</t>
  </si>
  <si>
    <t>23/07/1962</t>
  </si>
  <si>
    <t>07/12/1969</t>
  </si>
  <si>
    <t>03/05/1979</t>
  </si>
  <si>
    <t>IND</t>
  </si>
  <si>
    <t>30/04/1952</t>
  </si>
  <si>
    <t>04/04/1957</t>
  </si>
  <si>
    <t>01/01/1961</t>
  </si>
  <si>
    <t>17/08/1972</t>
  </si>
  <si>
    <t>06/10/1956</t>
  </si>
  <si>
    <t>04/10/1965</t>
  </si>
  <si>
    <t>19/01/1964</t>
  </si>
  <si>
    <t>05/05/1970</t>
  </si>
  <si>
    <t>27/08/1981</t>
  </si>
  <si>
    <t>IRL</t>
  </si>
  <si>
    <t>27/09/1960</t>
  </si>
  <si>
    <t xml:space="preserve">POL CASELLE </t>
  </si>
  <si>
    <t>25/07/1969</t>
  </si>
  <si>
    <t>18/06/1951</t>
  </si>
  <si>
    <t>24/07/1965</t>
  </si>
  <si>
    <t>PIRODDA ELISABETTA</t>
  </si>
  <si>
    <t>15/08/1970</t>
  </si>
  <si>
    <t>19/08/1970</t>
  </si>
  <si>
    <t>CASULA LUCA GIOVANNI ANTIOCO</t>
  </si>
  <si>
    <t>28/09/1971</t>
  </si>
  <si>
    <t>18/03/1982</t>
  </si>
  <si>
    <t>15/03/1979</t>
  </si>
  <si>
    <t>02/05/1976</t>
  </si>
  <si>
    <t>19/05/1977</t>
  </si>
  <si>
    <t>01/06/1960</t>
  </si>
  <si>
    <t>01/05/1971</t>
  </si>
  <si>
    <t>14/07/1978</t>
  </si>
  <si>
    <t>29/01/1961</t>
  </si>
  <si>
    <t>16/03/1963</t>
  </si>
  <si>
    <t>14/05/1971</t>
  </si>
  <si>
    <t>20/07/1972</t>
  </si>
  <si>
    <t>06/06/1978</t>
  </si>
  <si>
    <t>15/02/1979</t>
  </si>
  <si>
    <t>07/04/1979</t>
  </si>
  <si>
    <t>18/05/1971</t>
  </si>
  <si>
    <t>15/09/1977</t>
  </si>
  <si>
    <t>13/05/1963</t>
  </si>
  <si>
    <t>08/11/1965</t>
  </si>
  <si>
    <t>09/10/1967</t>
  </si>
  <si>
    <t>CZE</t>
  </si>
  <si>
    <t>29/09/1964</t>
  </si>
  <si>
    <t>14/05/1965</t>
  </si>
  <si>
    <t>24/05/1965</t>
  </si>
  <si>
    <t>26/05/1966</t>
  </si>
  <si>
    <t>14/03/1967</t>
  </si>
  <si>
    <t>19/02/1973</t>
  </si>
  <si>
    <t>18/05/1978</t>
  </si>
  <si>
    <t>06/11/1977</t>
  </si>
  <si>
    <t>01/03/1952</t>
  </si>
  <si>
    <t>18/05/1956</t>
  </si>
  <si>
    <t>04/03/1958</t>
  </si>
  <si>
    <t>FERRANTE ANDREA</t>
  </si>
  <si>
    <t>25/06/1965</t>
  </si>
  <si>
    <t>28/01/1978</t>
  </si>
  <si>
    <t>19/09/1978</t>
  </si>
  <si>
    <t>GER</t>
  </si>
  <si>
    <t>DEN</t>
  </si>
  <si>
    <t>IRI</t>
  </si>
  <si>
    <t>SRI</t>
  </si>
  <si>
    <t>CAGLIARI</t>
  </si>
  <si>
    <t>WEEK 15</t>
  </si>
  <si>
    <t>WEEK 17</t>
  </si>
  <si>
    <t>LODI</t>
  </si>
  <si>
    <t>09/07/1970</t>
  </si>
  <si>
    <t>21/07/1983</t>
  </si>
  <si>
    <t>CAPETTA GIANLUCA</t>
  </si>
  <si>
    <t>RUGGERI ROBERTO</t>
  </si>
  <si>
    <t>WEEK 21</t>
  </si>
  <si>
    <t>22/10/1982</t>
  </si>
  <si>
    <t>JAIPRANOP SUPHANIDA</t>
  </si>
  <si>
    <t>SENIGALLIA</t>
  </si>
  <si>
    <t>WEEK 41</t>
  </si>
  <si>
    <t>WEEK 46</t>
  </si>
  <si>
    <t>VERONA</t>
  </si>
  <si>
    <t>LUNARDELLI RENZO</t>
  </si>
  <si>
    <t>SCAVINO CLAUDIO</t>
  </si>
  <si>
    <t>CUS TORINO</t>
  </si>
  <si>
    <t>HETTIARACHCHI RANGA MANIKKA</t>
  </si>
  <si>
    <t>PONTECAGNANO</t>
  </si>
  <si>
    <t>CAROZZA GIUSEPPE</t>
  </si>
  <si>
    <t>VITALE FILIPPO</t>
  </si>
  <si>
    <t>NEW SPORT</t>
  </si>
  <si>
    <t>ASV UBERETSCH</t>
  </si>
  <si>
    <t>IKEDA OSAMU</t>
  </si>
  <si>
    <t>JAP</t>
  </si>
  <si>
    <t>RIEPILOGO FEBBRAIO 2020</t>
  </si>
  <si>
    <t>CLASSIFICA NAZIONALE MASTER FEBBRAIO 2020</t>
  </si>
  <si>
    <t>SKOROKHOD OLEKSII</t>
  </si>
  <si>
    <t>PIZZULLI ANTONIO</t>
  </si>
  <si>
    <t>WEEK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</si>
</sst>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b/>
      <sz val="1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0" borderId="17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9525</xdr:rowOff>
    </xdr:from>
    <xdr:to>
      <xdr:col>5</xdr:col>
      <xdr:colOff>1295400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"/>
          <a:ext cx="5438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28576</xdr:rowOff>
    </xdr:from>
    <xdr:to>
      <xdr:col>6</xdr:col>
      <xdr:colOff>180975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6"/>
          <a:ext cx="5619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28575</xdr:rowOff>
    </xdr:from>
    <xdr:to>
      <xdr:col>5</xdr:col>
      <xdr:colOff>1447800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28575"/>
          <a:ext cx="425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100"/>
  <sheetViews>
    <sheetView zoomScaleNormal="100" zoomScaleSheetLayoutView="50" workbookViewId="0">
      <selection activeCell="A3" sqref="A3:G3"/>
    </sheetView>
  </sheetViews>
  <sheetFormatPr defaultColWidth="9.109375" defaultRowHeight="15" customHeight="1" x14ac:dyDescent="0.3"/>
  <cols>
    <col min="1" max="1" width="4.5546875" style="2" bestFit="1" customWidth="1"/>
    <col min="2" max="2" width="47.5546875" style="5" bestFit="1" customWidth="1"/>
    <col min="3" max="3" width="10.6640625" style="5" bestFit="1" customWidth="1"/>
    <col min="4" max="4" width="8.44140625" style="3" bestFit="1" customWidth="1"/>
    <col min="5" max="5" width="5" style="3" bestFit="1" customWidth="1"/>
    <col min="6" max="6" width="23.6640625" style="3" bestFit="1" customWidth="1"/>
    <col min="7" max="7" width="6.5546875" style="3" bestFit="1" customWidth="1"/>
    <col min="8" max="8" width="11.88671875" style="3" customWidth="1"/>
    <col min="9" max="14" width="10.6640625" style="3" customWidth="1"/>
    <col min="15" max="15" width="11.33203125" style="3" customWidth="1"/>
    <col min="16" max="17" width="10.6640625" style="3" customWidth="1"/>
    <col min="18" max="18" width="16.5546875" style="3" customWidth="1"/>
    <col min="19" max="21" width="10.6640625" style="3" customWidth="1"/>
    <col min="22" max="22" width="10.6640625" style="3" bestFit="1" customWidth="1"/>
    <col min="23" max="28" width="2" style="3" hidden="1" customWidth="1"/>
    <col min="29" max="16384" width="9.109375" style="3"/>
  </cols>
  <sheetData>
    <row r="1" spans="1:28" ht="60" customHeight="1" x14ac:dyDescent="0.3">
      <c r="A1" s="99" t="s">
        <v>139</v>
      </c>
      <c r="B1" s="99"/>
      <c r="C1" s="99"/>
      <c r="D1" s="99"/>
      <c r="E1" s="99"/>
      <c r="F1" s="99"/>
      <c r="G1" s="99"/>
      <c r="W1" s="27"/>
      <c r="X1" s="27"/>
      <c r="Y1" s="27"/>
      <c r="Z1" s="27"/>
      <c r="AA1" s="27"/>
    </row>
    <row r="2" spans="1:28" ht="6" customHeight="1" thickBot="1" x14ac:dyDescent="0.35">
      <c r="B2" s="2"/>
      <c r="C2" s="2"/>
    </row>
    <row r="3" spans="1:28" s="1" customFormat="1" ht="20.100000000000001" customHeight="1" thickBot="1" x14ac:dyDescent="0.35">
      <c r="A3" s="106" t="s">
        <v>467</v>
      </c>
      <c r="B3" s="107"/>
      <c r="C3" s="107"/>
      <c r="D3" s="107"/>
      <c r="E3" s="107"/>
      <c r="F3" s="107"/>
      <c r="G3" s="108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19"/>
      <c r="X3" s="19"/>
      <c r="Y3" s="19"/>
      <c r="Z3" s="19"/>
      <c r="AA3" s="19"/>
      <c r="AB3" s="31"/>
    </row>
    <row r="4" spans="1:28" s="20" customFormat="1" ht="6" customHeight="1" thickBot="1" x14ac:dyDescent="0.35">
      <c r="A4" s="19"/>
      <c r="B4" s="19"/>
      <c r="C4" s="19"/>
    </row>
    <row r="5" spans="1:28" s="20" customFormat="1" ht="18.600000000000001" thickBot="1" x14ac:dyDescent="0.35">
      <c r="A5" s="103" t="s">
        <v>154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9"/>
      <c r="X5" s="29"/>
      <c r="Y5" s="29"/>
      <c r="Z5" s="29"/>
      <c r="AA5" s="29"/>
    </row>
    <row r="6" spans="1:28" s="10" customFormat="1" ht="6" customHeight="1" thickBot="1" x14ac:dyDescent="0.35">
      <c r="A6" s="52"/>
      <c r="B6" s="53"/>
      <c r="C6" s="9"/>
      <c r="W6" s="30"/>
      <c r="X6" s="30"/>
      <c r="Y6" s="30"/>
      <c r="Z6" s="30"/>
      <c r="AA6" s="30"/>
      <c r="AB6" s="30"/>
    </row>
    <row r="7" spans="1:28" s="10" customFormat="1" ht="15" customHeight="1" thickBot="1" x14ac:dyDescent="0.35">
      <c r="A7" s="43"/>
      <c r="B7" s="38"/>
      <c r="C7" s="9"/>
      <c r="H7" s="51" t="s">
        <v>243</v>
      </c>
      <c r="I7" s="100" t="s">
        <v>250</v>
      </c>
      <c r="J7" s="101"/>
      <c r="K7" s="102"/>
      <c r="L7" s="51" t="s">
        <v>441</v>
      </c>
      <c r="M7" s="51" t="s">
        <v>442</v>
      </c>
      <c r="N7" s="51" t="s">
        <v>448</v>
      </c>
      <c r="O7" s="51" t="s">
        <v>244</v>
      </c>
      <c r="P7" s="51" t="s">
        <v>452</v>
      </c>
      <c r="Q7" s="51" t="s">
        <v>453</v>
      </c>
      <c r="R7" s="51" t="s">
        <v>245</v>
      </c>
      <c r="S7" s="51" t="s">
        <v>246</v>
      </c>
      <c r="T7" s="100" t="s">
        <v>247</v>
      </c>
      <c r="U7" s="101"/>
      <c r="V7" s="51" t="s">
        <v>470</v>
      </c>
      <c r="W7" s="30"/>
      <c r="X7" s="30"/>
      <c r="Y7" s="30"/>
      <c r="Z7" s="30"/>
      <c r="AA7" s="30"/>
      <c r="AB7" s="30"/>
    </row>
    <row r="8" spans="1:28" s="32" customFormat="1" ht="15" customHeight="1" x14ac:dyDescent="0.3">
      <c r="A8" s="95" t="s">
        <v>148</v>
      </c>
      <c r="B8" s="95" t="s">
        <v>144</v>
      </c>
      <c r="C8" s="95" t="s">
        <v>149</v>
      </c>
      <c r="D8" s="95" t="s">
        <v>312</v>
      </c>
      <c r="E8" s="95" t="s">
        <v>314</v>
      </c>
      <c r="F8" s="95" t="s">
        <v>142</v>
      </c>
      <c r="G8" s="97" t="s">
        <v>152</v>
      </c>
      <c r="H8" s="50" t="s">
        <v>249</v>
      </c>
      <c r="I8" s="50" t="s">
        <v>157</v>
      </c>
      <c r="J8" s="50" t="s">
        <v>252</v>
      </c>
      <c r="K8" s="50" t="s">
        <v>253</v>
      </c>
      <c r="L8" s="50" t="s">
        <v>440</v>
      </c>
      <c r="M8" s="50" t="s">
        <v>443</v>
      </c>
      <c r="N8" s="50" t="s">
        <v>311</v>
      </c>
      <c r="O8" s="50" t="s">
        <v>451</v>
      </c>
      <c r="P8" s="50" t="s">
        <v>443</v>
      </c>
      <c r="Q8" s="50" t="s">
        <v>454</v>
      </c>
      <c r="R8" s="50" t="s">
        <v>459</v>
      </c>
      <c r="S8" s="50" t="s">
        <v>220</v>
      </c>
      <c r="T8" s="50" t="s">
        <v>156</v>
      </c>
      <c r="U8" s="50" t="s">
        <v>157</v>
      </c>
      <c r="V8" s="50" t="s">
        <v>311</v>
      </c>
      <c r="W8" s="17"/>
      <c r="X8" s="17"/>
      <c r="Y8" s="17"/>
      <c r="Z8" s="17"/>
      <c r="AA8" s="17"/>
    </row>
    <row r="9" spans="1:28" s="32" customFormat="1" ht="15" customHeight="1" thickBot="1" x14ac:dyDescent="0.35">
      <c r="A9" s="96"/>
      <c r="B9" s="96"/>
      <c r="C9" s="96"/>
      <c r="D9" s="96"/>
      <c r="E9" s="96"/>
      <c r="F9" s="96"/>
      <c r="G9" s="98"/>
      <c r="H9" s="57">
        <v>43534</v>
      </c>
      <c r="I9" s="57">
        <v>43541</v>
      </c>
      <c r="J9" s="57">
        <v>43541</v>
      </c>
      <c r="K9" s="57">
        <v>43541</v>
      </c>
      <c r="L9" s="57">
        <v>43569</v>
      </c>
      <c r="M9" s="57">
        <v>43583</v>
      </c>
      <c r="N9" s="57">
        <v>43611</v>
      </c>
      <c r="O9" s="57">
        <v>43709</v>
      </c>
      <c r="P9" s="57">
        <v>43751</v>
      </c>
      <c r="Q9" s="57">
        <v>43786</v>
      </c>
      <c r="R9" s="57">
        <v>43800</v>
      </c>
      <c r="S9" s="57">
        <v>43836</v>
      </c>
      <c r="T9" s="57">
        <v>43877</v>
      </c>
      <c r="U9" s="57">
        <v>43877</v>
      </c>
      <c r="V9" s="57">
        <v>43884</v>
      </c>
      <c r="W9" s="17"/>
      <c r="X9" s="17"/>
      <c r="Y9" s="17"/>
      <c r="Z9" s="17"/>
      <c r="AA9" s="17"/>
    </row>
    <row r="10" spans="1:28" s="18" customFormat="1" ht="6" customHeight="1" thickBot="1" x14ac:dyDescent="0.35">
      <c r="A10" s="16"/>
      <c r="B10" s="16"/>
      <c r="C10" s="16"/>
    </row>
    <row r="11" spans="1:28" s="11" customFormat="1" ht="15" customHeight="1" thickBot="1" x14ac:dyDescent="0.35">
      <c r="A11" s="12" t="s">
        <v>146</v>
      </c>
      <c r="B11" s="66" t="str">
        <f>VLOOKUP(D11,Riepilogo!$A$4:$F$147,2,FALSE)</f>
        <v>PASSADOR RUGGERO DENIS</v>
      </c>
      <c r="C11" s="67" t="str">
        <f>VLOOKUP(D11,Riepilogo!$A$4:$F$147,3,FALSE)</f>
        <v>23/07/1962</v>
      </c>
      <c r="D11" s="66">
        <v>8987</v>
      </c>
      <c r="E11" s="66" t="str">
        <f>VLOOKUP(D11,Riepilogo!$A$4:$F$147,5,FALSE)</f>
        <v>ITA</v>
      </c>
      <c r="F11" s="68" t="str">
        <f>VLOOKUP(D11,Riepilogo!$A$4:$F$147,6,FALSE)</f>
        <v>GANDHI BADMINTON</v>
      </c>
      <c r="G11" s="84">
        <f>SUM(LARGE(H11:AB11,{1,2,3,4,5,6}))</f>
        <v>1513</v>
      </c>
      <c r="H11" s="90">
        <v>250</v>
      </c>
      <c r="I11" s="22"/>
      <c r="J11" s="22"/>
      <c r="K11" s="22"/>
      <c r="L11" s="22">
        <v>300</v>
      </c>
      <c r="M11" s="22"/>
      <c r="N11" s="22">
        <v>250</v>
      </c>
      <c r="O11" s="22">
        <v>250</v>
      </c>
      <c r="P11" s="22">
        <v>250</v>
      </c>
      <c r="Q11" s="22"/>
      <c r="R11" s="22"/>
      <c r="S11" s="22">
        <v>213</v>
      </c>
      <c r="T11" s="22"/>
      <c r="U11" s="22">
        <v>137</v>
      </c>
      <c r="V11" s="13">
        <v>213</v>
      </c>
      <c r="W11" s="35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</row>
    <row r="12" spans="1:28" s="11" customFormat="1" ht="15" customHeight="1" thickBot="1" x14ac:dyDescent="0.35">
      <c r="A12" s="14" t="s">
        <v>147</v>
      </c>
      <c r="B12" s="47" t="str">
        <f>VLOOKUP(D12,Riepilogo!$A$4:$F$147,2,FALSE)</f>
        <v>ATASH FARAZ AMIR</v>
      </c>
      <c r="C12" s="49" t="str">
        <f>VLOOKUP(D12,Riepilogo!$A$4:$F$147,3,FALSE)</f>
        <v>21/03/1982</v>
      </c>
      <c r="D12" s="47">
        <v>29361</v>
      </c>
      <c r="E12" s="47" t="str">
        <f>VLOOKUP(D12,Riepilogo!$A$4:$F$147,5,FALSE)</f>
        <v>IRI</v>
      </c>
      <c r="F12" s="69" t="str">
        <f>VLOOKUP(D12,Riepilogo!$A$4:$F$147,6,FALSE)</f>
        <v>NEW SPORT</v>
      </c>
      <c r="G12" s="84">
        <f>SUM(LARGE(H12:AB12,{1,2,3,4,5,6}))</f>
        <v>1500</v>
      </c>
      <c r="H12" s="91"/>
      <c r="I12" s="21">
        <v>250</v>
      </c>
      <c r="J12" s="21"/>
      <c r="K12" s="21"/>
      <c r="L12" s="21"/>
      <c r="M12" s="21">
        <v>250</v>
      </c>
      <c r="N12" s="21">
        <v>250</v>
      </c>
      <c r="O12" s="21"/>
      <c r="P12" s="21">
        <v>250</v>
      </c>
      <c r="Q12" s="21"/>
      <c r="R12" s="21"/>
      <c r="S12" s="21">
        <v>250</v>
      </c>
      <c r="T12" s="21"/>
      <c r="U12" s="21"/>
      <c r="V12" s="15">
        <v>250</v>
      </c>
      <c r="W12" s="35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</row>
    <row r="13" spans="1:28" s="11" customFormat="1" ht="15" customHeight="1" thickBot="1" x14ac:dyDescent="0.35">
      <c r="A13" s="14" t="s">
        <v>140</v>
      </c>
      <c r="B13" s="47" t="str">
        <f>VLOOKUP(D13,Riepilogo!$A$4:$F$147,2,FALSE)</f>
        <v>APPUHAMY SOLAN ARACHCHIGE ROHAN AUGUSTUS</v>
      </c>
      <c r="C13" s="49" t="str">
        <f>VLOOKUP(D13,Riepilogo!$A$4:$F$147,3,FALSE)</f>
        <v>12/08/1969</v>
      </c>
      <c r="D13" s="47">
        <v>176476</v>
      </c>
      <c r="E13" s="47" t="str">
        <f>VLOOKUP(D13,Riepilogo!$A$4:$F$147,5,FALSE)</f>
        <v>SRI</v>
      </c>
      <c r="F13" s="69" t="str">
        <f>VLOOKUP(D13,Riepilogo!$A$4:$F$147,6,FALSE)</f>
        <v>15 ZERO</v>
      </c>
      <c r="G13" s="84">
        <f>SUM(LARGE(H13:AB13,{1,2,3,4,5,6}))</f>
        <v>1389</v>
      </c>
      <c r="H13" s="91">
        <v>250</v>
      </c>
      <c r="I13" s="21">
        <v>213</v>
      </c>
      <c r="J13" s="21"/>
      <c r="K13" s="21"/>
      <c r="L13" s="21"/>
      <c r="M13" s="21">
        <v>213</v>
      </c>
      <c r="N13" s="21">
        <v>213</v>
      </c>
      <c r="O13" s="21"/>
      <c r="P13" s="21">
        <v>213</v>
      </c>
      <c r="Q13" s="21">
        <v>250</v>
      </c>
      <c r="R13" s="21"/>
      <c r="S13" s="21">
        <v>250</v>
      </c>
      <c r="T13" s="21"/>
      <c r="U13" s="21">
        <v>213</v>
      </c>
      <c r="V13" s="15"/>
      <c r="W13" s="35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</row>
    <row r="14" spans="1:28" s="11" customFormat="1" ht="15" customHeight="1" thickBot="1" x14ac:dyDescent="0.35">
      <c r="A14" s="14" t="s">
        <v>141</v>
      </c>
      <c r="B14" s="47" t="str">
        <f>VLOOKUP(D14,Riepilogo!$A$4:$F$147,2,FALSE)</f>
        <v>MERIGO MASSIMO</v>
      </c>
      <c r="C14" s="49" t="str">
        <f>VLOOKUP(D14,Riepilogo!$A$4:$F$147,3,FALSE)</f>
        <v>06/10/1956</v>
      </c>
      <c r="D14" s="47">
        <v>9786</v>
      </c>
      <c r="E14" s="47" t="str">
        <f>VLOOKUP(D14,Riepilogo!$A$4:$F$147,5,FALSE)</f>
        <v>ITA</v>
      </c>
      <c r="F14" s="69" t="str">
        <f>VLOOKUP(D14,Riepilogo!$A$4:$F$147,6,FALSE)</f>
        <v>GSA CHIARI</v>
      </c>
      <c r="G14" s="84">
        <f>SUM(LARGE(H14:AB14,{1,2,3,4,5,6}))</f>
        <v>1288</v>
      </c>
      <c r="H14" s="91"/>
      <c r="I14" s="21"/>
      <c r="J14" s="21">
        <v>213</v>
      </c>
      <c r="K14" s="21"/>
      <c r="L14" s="21">
        <v>300</v>
      </c>
      <c r="M14" s="21">
        <v>250</v>
      </c>
      <c r="N14" s="21">
        <v>137</v>
      </c>
      <c r="O14" s="21">
        <v>213</v>
      </c>
      <c r="P14" s="21"/>
      <c r="Q14" s="21"/>
      <c r="R14" s="21"/>
      <c r="S14" s="21"/>
      <c r="T14" s="21"/>
      <c r="U14" s="21"/>
      <c r="V14" s="15">
        <v>175</v>
      </c>
      <c r="W14" s="35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</row>
    <row r="15" spans="1:28" s="11" customFormat="1" ht="15" customHeight="1" thickBot="1" x14ac:dyDescent="0.35">
      <c r="A15" s="14" t="s">
        <v>150</v>
      </c>
      <c r="B15" s="47" t="str">
        <f>VLOOKUP(D15,Riepilogo!$A$4:$F$147,2,FALSE)</f>
        <v>HOFER KONRAD</v>
      </c>
      <c r="C15" s="49" t="str">
        <f>VLOOKUP(D15,Riepilogo!$A$4:$F$147,3,FALSE)</f>
        <v>12/03/1966</v>
      </c>
      <c r="D15" s="47">
        <v>41945</v>
      </c>
      <c r="E15" s="47" t="str">
        <f>VLOOKUP(D15,Riepilogo!$A$4:$F$147,5,FALSE)</f>
        <v>ITA</v>
      </c>
      <c r="F15" s="69" t="str">
        <f>VLOOKUP(D15,Riepilogo!$A$4:$F$147,6,FALSE)</f>
        <v>ASV MARLING</v>
      </c>
      <c r="G15" s="84">
        <f>SUM(LARGE(H15:AB15,{1,2,3,4,5,6}))</f>
        <v>1250</v>
      </c>
      <c r="H15" s="91"/>
      <c r="I15" s="21"/>
      <c r="J15" s="21"/>
      <c r="K15" s="21"/>
      <c r="L15" s="21">
        <v>300</v>
      </c>
      <c r="M15" s="21"/>
      <c r="N15" s="21">
        <v>175</v>
      </c>
      <c r="O15" s="21"/>
      <c r="P15" s="21">
        <v>213</v>
      </c>
      <c r="Q15" s="21">
        <v>250</v>
      </c>
      <c r="R15" s="21"/>
      <c r="S15" s="21">
        <v>175</v>
      </c>
      <c r="T15" s="21"/>
      <c r="U15" s="21"/>
      <c r="V15" s="15">
        <v>137</v>
      </c>
      <c r="W15" s="35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</row>
    <row r="16" spans="1:28" s="11" customFormat="1" ht="15" customHeight="1" thickBot="1" x14ac:dyDescent="0.35">
      <c r="A16" s="14" t="s">
        <v>151</v>
      </c>
      <c r="B16" s="47" t="str">
        <f>VLOOKUP(D16,Riepilogo!$A$4:$F$147,2,FALSE)</f>
        <v>VEDAGIRI JAYAKUMAR</v>
      </c>
      <c r="C16" s="49" t="str">
        <f>VLOOKUP(D16,Riepilogo!$A$4:$F$147,3,FALSE)</f>
        <v>15/03/1979</v>
      </c>
      <c r="D16" s="47">
        <v>16194</v>
      </c>
      <c r="E16" s="47" t="str">
        <f>VLOOKUP(D16,Riepilogo!$A$4:$F$147,5,FALSE)</f>
        <v>IND</v>
      </c>
      <c r="F16" s="69" t="str">
        <f>VLOOKUP(D16,Riepilogo!$A$4:$F$147,6,FALSE)</f>
        <v>POL 2B</v>
      </c>
      <c r="G16" s="84">
        <f>SUM(LARGE(H16:AB16,{1,2,3,4,5,6}))</f>
        <v>1163</v>
      </c>
      <c r="H16" s="91">
        <v>250</v>
      </c>
      <c r="I16" s="21"/>
      <c r="J16" s="21"/>
      <c r="K16" s="21"/>
      <c r="L16" s="21"/>
      <c r="M16" s="21">
        <v>175</v>
      </c>
      <c r="N16" s="21">
        <v>137</v>
      </c>
      <c r="O16" s="21"/>
      <c r="P16" s="21">
        <v>175</v>
      </c>
      <c r="Q16" s="21">
        <v>175</v>
      </c>
      <c r="R16" s="21"/>
      <c r="S16" s="21">
        <v>213</v>
      </c>
      <c r="T16" s="21"/>
      <c r="U16" s="21"/>
      <c r="V16" s="15">
        <v>175</v>
      </c>
      <c r="W16" s="35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</row>
    <row r="17" spans="1:28" s="11" customFormat="1" ht="15" customHeight="1" thickBot="1" x14ac:dyDescent="0.35">
      <c r="A17" s="14" t="s">
        <v>155</v>
      </c>
      <c r="B17" s="47" t="str">
        <f>VLOOKUP(D17,Riepilogo!$A$4:$F$147,2,FALSE)</f>
        <v>BIZZOTTO ALESSANDRO</v>
      </c>
      <c r="C17" s="49" t="str">
        <f>VLOOKUP(D17,Riepilogo!$A$4:$F$147,3,FALSE)</f>
        <v>26/06/1965</v>
      </c>
      <c r="D17" s="47">
        <v>40248</v>
      </c>
      <c r="E17" s="47" t="str">
        <f>VLOOKUP(D17,Riepilogo!$A$4:$F$147,5,FALSE)</f>
        <v>ITA</v>
      </c>
      <c r="F17" s="69" t="str">
        <f>VLOOKUP(D17,Riepilogo!$A$4:$F$147,6,FALSE)</f>
        <v>15 ZERO</v>
      </c>
      <c r="G17" s="84">
        <f>SUM(LARGE(H17:AB17,{1,2,3,4,5,6}))</f>
        <v>1070</v>
      </c>
      <c r="H17" s="91">
        <v>213</v>
      </c>
      <c r="I17" s="21">
        <v>213</v>
      </c>
      <c r="J17" s="21"/>
      <c r="K17" s="21"/>
      <c r="L17" s="21">
        <v>157</v>
      </c>
      <c r="M17" s="21">
        <v>175</v>
      </c>
      <c r="N17" s="21">
        <v>137</v>
      </c>
      <c r="O17" s="21"/>
      <c r="P17" s="21">
        <v>137</v>
      </c>
      <c r="Q17" s="21">
        <v>175</v>
      </c>
      <c r="R17" s="21"/>
      <c r="S17" s="21">
        <v>92</v>
      </c>
      <c r="T17" s="21"/>
      <c r="U17" s="21">
        <v>137</v>
      </c>
      <c r="V17" s="15">
        <v>137</v>
      </c>
      <c r="W17" s="35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</row>
    <row r="18" spans="1:28" s="11" customFormat="1" ht="15" customHeight="1" thickBot="1" x14ac:dyDescent="0.35">
      <c r="A18" s="14" t="s">
        <v>160</v>
      </c>
      <c r="B18" s="47" t="str">
        <f>VLOOKUP(D18,Riepilogo!$A$4:$F$147,2,FALSE)</f>
        <v>VOLPI FERDINANDO</v>
      </c>
      <c r="C18" s="49" t="str">
        <f>VLOOKUP(D18,Riepilogo!$A$4:$F$147,3,FALSE)</f>
        <v>04/07/1960</v>
      </c>
      <c r="D18" s="47">
        <v>38572</v>
      </c>
      <c r="E18" s="47" t="str">
        <f>VLOOKUP(D18,Riepilogo!$A$4:$F$147,5,FALSE)</f>
        <v>ITA</v>
      </c>
      <c r="F18" s="69" t="str">
        <f>VLOOKUP(D18,Riepilogo!$A$4:$F$147,6,FALSE)</f>
        <v>BRESCIA SPORT PIU'</v>
      </c>
      <c r="G18" s="84">
        <f>SUM(LARGE(H18:AB18,{1,2,3,4,5,6}))</f>
        <v>1049</v>
      </c>
      <c r="H18" s="91">
        <v>175</v>
      </c>
      <c r="I18" s="21"/>
      <c r="J18" s="21"/>
      <c r="K18" s="21"/>
      <c r="L18" s="21"/>
      <c r="M18" s="21">
        <v>213</v>
      </c>
      <c r="N18" s="21">
        <v>137</v>
      </c>
      <c r="O18" s="21">
        <v>137</v>
      </c>
      <c r="P18" s="21"/>
      <c r="Q18" s="21"/>
      <c r="R18" s="21"/>
      <c r="S18" s="21">
        <v>92</v>
      </c>
      <c r="T18" s="21">
        <v>250</v>
      </c>
      <c r="U18" s="21"/>
      <c r="V18" s="15">
        <v>137</v>
      </c>
      <c r="W18" s="35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</row>
    <row r="19" spans="1:28" s="11" customFormat="1" ht="15" customHeight="1" thickBot="1" x14ac:dyDescent="0.35">
      <c r="A19" s="14" t="s">
        <v>161</v>
      </c>
      <c r="B19" s="47" t="str">
        <f>VLOOKUP(D19,Riepilogo!$A$4:$F$147,2,FALSE)</f>
        <v>FREI JOACHIM</v>
      </c>
      <c r="C19" s="49" t="str">
        <f>VLOOKUP(D19,Riepilogo!$A$4:$F$147,3,FALSE)</f>
        <v>01/05/1971</v>
      </c>
      <c r="D19" s="47">
        <v>30728</v>
      </c>
      <c r="E19" s="47" t="str">
        <f>VLOOKUP(D19,Riepilogo!$A$4:$F$147,5,FALSE)</f>
        <v>ITA</v>
      </c>
      <c r="F19" s="69" t="str">
        <f>VLOOKUP(D19,Riepilogo!$A$4:$F$147,6,FALSE)</f>
        <v>SC MERAN</v>
      </c>
      <c r="G19" s="84">
        <f>SUM(LARGE(H19:AB19,{1,2,3,4,5,6}))</f>
        <v>1042</v>
      </c>
      <c r="H19" s="91"/>
      <c r="I19" s="21"/>
      <c r="J19" s="21"/>
      <c r="K19" s="21"/>
      <c r="L19" s="21">
        <v>205</v>
      </c>
      <c r="M19" s="21"/>
      <c r="N19" s="21">
        <v>137</v>
      </c>
      <c r="O19" s="21"/>
      <c r="P19" s="21">
        <v>175</v>
      </c>
      <c r="Q19" s="21">
        <v>175</v>
      </c>
      <c r="R19" s="21"/>
      <c r="S19" s="21">
        <v>175</v>
      </c>
      <c r="T19" s="21"/>
      <c r="U19" s="21"/>
      <c r="V19" s="15">
        <v>175</v>
      </c>
      <c r="W19" s="35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</row>
    <row r="20" spans="1:28" s="11" customFormat="1" ht="15" customHeight="1" thickBot="1" x14ac:dyDescent="0.35">
      <c r="A20" s="14" t="s">
        <v>162</v>
      </c>
      <c r="B20" s="47" t="str">
        <f>VLOOKUP(D20,Riepilogo!$A$4:$F$147,2,FALSE)</f>
        <v>BALLABIO FABIO</v>
      </c>
      <c r="C20" s="49" t="str">
        <f>VLOOKUP(D20,Riepilogo!$A$4:$F$147,3,FALSE)</f>
        <v>25/07/1969</v>
      </c>
      <c r="D20" s="47">
        <v>8994</v>
      </c>
      <c r="E20" s="47" t="str">
        <f>VLOOKUP(D20,Riepilogo!$A$4:$F$147,5,FALSE)</f>
        <v>ITA</v>
      </c>
      <c r="F20" s="69" t="str">
        <f>VLOOKUP(D20,Riepilogo!$A$4:$F$147,6,FALSE)</f>
        <v>POL DI NOVA</v>
      </c>
      <c r="G20" s="84">
        <f>SUM(LARGE(H20:AB20,{1,2,3,4,5,6}))</f>
        <v>1012</v>
      </c>
      <c r="H20" s="91">
        <v>213</v>
      </c>
      <c r="I20" s="21"/>
      <c r="J20" s="21"/>
      <c r="K20" s="21"/>
      <c r="L20" s="21"/>
      <c r="M20" s="21">
        <v>137</v>
      </c>
      <c r="N20" s="21">
        <v>175</v>
      </c>
      <c r="O20" s="21"/>
      <c r="P20" s="21">
        <v>137</v>
      </c>
      <c r="Q20" s="21"/>
      <c r="R20" s="21"/>
      <c r="S20" s="21">
        <v>175</v>
      </c>
      <c r="T20" s="21"/>
      <c r="U20" s="21"/>
      <c r="V20" s="15">
        <v>175</v>
      </c>
      <c r="W20" s="35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</row>
    <row r="21" spans="1:28" s="11" customFormat="1" ht="15" customHeight="1" thickBot="1" x14ac:dyDescent="0.35">
      <c r="A21" s="14" t="s">
        <v>163</v>
      </c>
      <c r="B21" s="47" t="str">
        <f>VLOOKUP(D21,Riepilogo!$A$4:$F$147,2,FALSE)</f>
        <v>BISIOLI DARIO</v>
      </c>
      <c r="C21" s="49" t="str">
        <f>VLOOKUP(D21,Riepilogo!$A$4:$F$147,3,FALSE)</f>
        <v>15/10/1960</v>
      </c>
      <c r="D21" s="47">
        <v>66476</v>
      </c>
      <c r="E21" s="47" t="str">
        <f>VLOOKUP(D21,Riepilogo!$A$4:$F$147,5,FALSE)</f>
        <v>ITA</v>
      </c>
      <c r="F21" s="69" t="str">
        <f>VLOOKUP(D21,Riepilogo!$A$4:$F$147,6,FALSE)</f>
        <v>GSA CHIARI</v>
      </c>
      <c r="G21" s="84">
        <f>SUM(LARGE(H21:AB21,{1,2,3,4,5,6}))</f>
        <v>1004</v>
      </c>
      <c r="H21" s="91">
        <v>213</v>
      </c>
      <c r="I21" s="21"/>
      <c r="J21" s="21"/>
      <c r="K21" s="21"/>
      <c r="L21" s="21">
        <v>205</v>
      </c>
      <c r="M21" s="21">
        <v>137</v>
      </c>
      <c r="N21" s="21"/>
      <c r="O21" s="21">
        <v>175</v>
      </c>
      <c r="P21" s="21"/>
      <c r="Q21" s="21">
        <v>137</v>
      </c>
      <c r="R21" s="21"/>
      <c r="S21" s="21">
        <v>137</v>
      </c>
      <c r="T21" s="21"/>
      <c r="U21" s="21"/>
      <c r="V21" s="15"/>
      <c r="W21" s="35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</row>
    <row r="22" spans="1:28" s="11" customFormat="1" ht="15" customHeight="1" thickBot="1" x14ac:dyDescent="0.35">
      <c r="A22" s="14" t="s">
        <v>164</v>
      </c>
      <c r="B22" s="47" t="str">
        <f>VLOOKUP(D22,Riepilogo!$A$4:$F$147,2,FALSE)</f>
        <v>FAVA ROBERTO PIETRO NINO</v>
      </c>
      <c r="C22" s="49" t="str">
        <f>VLOOKUP(D22,Riepilogo!$A$4:$F$147,3,FALSE)</f>
        <v>30/04/1952</v>
      </c>
      <c r="D22" s="47">
        <v>13892</v>
      </c>
      <c r="E22" s="47" t="str">
        <f>VLOOKUP(D22,Riepilogo!$A$4:$F$147,5,FALSE)</f>
        <v>ITA</v>
      </c>
      <c r="F22" s="69" t="str">
        <f>VLOOKUP(D22,Riepilogo!$A$4:$F$147,6,FALSE)</f>
        <v>GIOKO</v>
      </c>
      <c r="G22" s="84">
        <f>SUM(LARGE(H22:AB22,{1,2,3,4,5,6}))</f>
        <v>971</v>
      </c>
      <c r="H22" s="91"/>
      <c r="I22" s="21"/>
      <c r="J22" s="21"/>
      <c r="K22" s="21"/>
      <c r="L22" s="21">
        <v>300</v>
      </c>
      <c r="M22" s="21"/>
      <c r="N22" s="21">
        <v>137</v>
      </c>
      <c r="O22" s="21"/>
      <c r="P22" s="21">
        <v>175</v>
      </c>
      <c r="Q22" s="21"/>
      <c r="R22" s="21"/>
      <c r="S22" s="21">
        <v>92</v>
      </c>
      <c r="T22" s="21"/>
      <c r="U22" s="21">
        <v>175</v>
      </c>
      <c r="V22" s="15">
        <v>92</v>
      </c>
      <c r="W22" s="35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</row>
    <row r="23" spans="1:28" s="11" customFormat="1" ht="15" customHeight="1" thickBot="1" x14ac:dyDescent="0.35">
      <c r="A23" s="14" t="s">
        <v>165</v>
      </c>
      <c r="B23" s="47" t="str">
        <f>VLOOKUP(D23,Riepilogo!$A$4:$F$147,2,FALSE)</f>
        <v>MILANI EDVIDIO</v>
      </c>
      <c r="C23" s="49" t="str">
        <f>VLOOKUP(D23,Riepilogo!$A$4:$F$147,3,FALSE)</f>
        <v>14/05/1965</v>
      </c>
      <c r="D23" s="47">
        <v>101758</v>
      </c>
      <c r="E23" s="47" t="str">
        <f>VLOOKUP(D23,Riepilogo!$A$4:$F$147,5,FALSE)</f>
        <v>ITA</v>
      </c>
      <c r="F23" s="69" t="str">
        <f>VLOOKUP(D23,Riepilogo!$A$4:$F$147,6,FALSE)</f>
        <v>LARIO BC</v>
      </c>
      <c r="G23" s="84">
        <f>SUM(LARGE(H23:AB23,{1,2,3,4,5,6}))</f>
        <v>873</v>
      </c>
      <c r="H23" s="91">
        <v>175</v>
      </c>
      <c r="I23" s="21"/>
      <c r="J23" s="21">
        <v>175</v>
      </c>
      <c r="K23" s="21"/>
      <c r="L23" s="21">
        <v>157</v>
      </c>
      <c r="M23" s="21">
        <v>92</v>
      </c>
      <c r="N23" s="21">
        <v>92</v>
      </c>
      <c r="O23" s="21">
        <v>137</v>
      </c>
      <c r="P23" s="21">
        <v>92</v>
      </c>
      <c r="Q23" s="21">
        <v>137</v>
      </c>
      <c r="R23" s="21"/>
      <c r="S23" s="21">
        <v>55</v>
      </c>
      <c r="T23" s="21"/>
      <c r="U23" s="21">
        <v>92</v>
      </c>
      <c r="V23" s="15">
        <v>92</v>
      </c>
      <c r="W23" s="35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</row>
    <row r="24" spans="1:28" s="11" customFormat="1" ht="15" customHeight="1" thickBot="1" x14ac:dyDescent="0.35">
      <c r="A24" s="14" t="s">
        <v>166</v>
      </c>
      <c r="B24" s="47" t="str">
        <f>VLOOKUP(D24,Riepilogo!$A$4:$F$147,2,FALSE)</f>
        <v>PICCININ MARCO</v>
      </c>
      <c r="C24" s="49" t="str">
        <f>VLOOKUP(D24,Riepilogo!$A$4:$F$147,3,FALSE)</f>
        <v>02/11/1967</v>
      </c>
      <c r="D24" s="47">
        <v>22158</v>
      </c>
      <c r="E24" s="47" t="str">
        <f>VLOOKUP(D24,Riepilogo!$A$4:$F$147,5,FALSE)</f>
        <v>ITA</v>
      </c>
      <c r="F24" s="69" t="str">
        <f>VLOOKUP(D24,Riepilogo!$A$4:$F$147,6,FALSE)</f>
        <v>BC MILANO</v>
      </c>
      <c r="G24" s="84">
        <f>SUM(LARGE(H24:AB24,{1,2,3,4,5,6}))</f>
        <v>850</v>
      </c>
      <c r="H24" s="91"/>
      <c r="I24" s="21"/>
      <c r="J24" s="21"/>
      <c r="K24" s="21"/>
      <c r="L24" s="21"/>
      <c r="M24" s="21"/>
      <c r="N24" s="21">
        <v>213</v>
      </c>
      <c r="O24" s="21"/>
      <c r="P24" s="21"/>
      <c r="Q24" s="21"/>
      <c r="R24" s="21"/>
      <c r="S24" s="21">
        <v>137</v>
      </c>
      <c r="T24" s="21"/>
      <c r="U24" s="21">
        <v>250</v>
      </c>
      <c r="V24" s="15">
        <v>250</v>
      </c>
      <c r="W24" s="35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</row>
    <row r="25" spans="1:28" s="11" customFormat="1" ht="15" customHeight="1" thickBot="1" x14ac:dyDescent="0.35">
      <c r="A25" s="14" t="s">
        <v>167</v>
      </c>
      <c r="B25" s="47" t="str">
        <f>VLOOKUP(D25,Riepilogo!$A$4:$F$147,2,FALSE)</f>
        <v>POLETTI PAOLO</v>
      </c>
      <c r="C25" s="49" t="str">
        <f>VLOOKUP(D25,Riepilogo!$A$4:$F$147,3,FALSE)</f>
        <v>29/09/1964</v>
      </c>
      <c r="D25" s="47">
        <v>22328</v>
      </c>
      <c r="E25" s="47" t="str">
        <f>VLOOKUP(D25,Riepilogo!$A$4:$F$147,5,FALSE)</f>
        <v>ITA</v>
      </c>
      <c r="F25" s="69" t="str">
        <f>VLOOKUP(D25,Riepilogo!$A$4:$F$147,6,FALSE)</f>
        <v>LARIO BC</v>
      </c>
      <c r="G25" s="84">
        <f>SUM(LARGE(H25:AB25,{1,2,3,4,5,6}))</f>
        <v>725</v>
      </c>
      <c r="H25" s="91">
        <v>175</v>
      </c>
      <c r="I25" s="21"/>
      <c r="J25" s="21">
        <v>137</v>
      </c>
      <c r="K25" s="21"/>
      <c r="L25" s="21"/>
      <c r="M25" s="21"/>
      <c r="N25" s="21"/>
      <c r="O25" s="21">
        <v>92</v>
      </c>
      <c r="P25" s="21">
        <v>92</v>
      </c>
      <c r="Q25" s="21">
        <v>92</v>
      </c>
      <c r="R25" s="21"/>
      <c r="S25" s="21">
        <v>92</v>
      </c>
      <c r="T25" s="21"/>
      <c r="U25" s="21">
        <v>137</v>
      </c>
      <c r="V25" s="15"/>
      <c r="W25" s="35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</row>
    <row r="26" spans="1:28" s="11" customFormat="1" ht="15" customHeight="1" thickBot="1" x14ac:dyDescent="0.35">
      <c r="A26" s="14" t="s">
        <v>173</v>
      </c>
      <c r="B26" s="47" t="str">
        <f>VLOOKUP(D26,Riepilogo!$A$4:$F$147,2,FALSE)</f>
        <v>BETTONI FLAVIO</v>
      </c>
      <c r="C26" s="49" t="str">
        <f>VLOOKUP(D26,Riepilogo!$A$4:$F$147,3,FALSE)</f>
        <v>16/03/1963</v>
      </c>
      <c r="D26" s="47">
        <v>11041</v>
      </c>
      <c r="E26" s="47" t="str">
        <f>VLOOKUP(D26,Riepilogo!$A$4:$F$147,5,FALSE)</f>
        <v>ITA</v>
      </c>
      <c r="F26" s="69" t="str">
        <f>VLOOKUP(D26,Riepilogo!$A$4:$F$147,6,FALSE)</f>
        <v>CUS BERGAMO</v>
      </c>
      <c r="G26" s="84">
        <f>SUM(LARGE(H26:AB26,{1,2,3,4,5,6}))</f>
        <v>682</v>
      </c>
      <c r="H26" s="91"/>
      <c r="I26" s="21"/>
      <c r="J26" s="21"/>
      <c r="K26" s="21"/>
      <c r="L26" s="21">
        <v>157</v>
      </c>
      <c r="M26" s="21"/>
      <c r="N26" s="21"/>
      <c r="O26" s="21">
        <v>175</v>
      </c>
      <c r="P26" s="21">
        <v>137</v>
      </c>
      <c r="Q26" s="21">
        <v>213</v>
      </c>
      <c r="R26" s="21"/>
      <c r="S26" s="21"/>
      <c r="T26" s="21"/>
      <c r="U26" s="21"/>
      <c r="V26" s="15"/>
      <c r="W26" s="35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</row>
    <row r="27" spans="1:28" s="11" customFormat="1" ht="15" customHeight="1" thickBot="1" x14ac:dyDescent="0.35">
      <c r="A27" s="14" t="s">
        <v>174</v>
      </c>
      <c r="B27" s="47" t="str">
        <f>VLOOKUP(D27,Riepilogo!$A$4:$F$147,2,FALSE)</f>
        <v>DE PASQUALE ANTONIO</v>
      </c>
      <c r="C27" s="49" t="str">
        <f>VLOOKUP(D27,Riepilogo!$A$4:$F$147,3,FALSE)</f>
        <v>09/10/1961</v>
      </c>
      <c r="D27" s="47">
        <v>11078</v>
      </c>
      <c r="E27" s="47" t="str">
        <f>VLOOKUP(D27,Riepilogo!$A$4:$F$147,5,FALSE)</f>
        <v>ITA</v>
      </c>
      <c r="F27" s="69" t="str">
        <f>VLOOKUP(D27,Riepilogo!$A$4:$F$147,6,FALSE)</f>
        <v>ALBA SHUTTLE</v>
      </c>
      <c r="G27" s="84">
        <f>SUM(LARGE(H27:AB27,{1,2,3,4,5,6}))</f>
        <v>641</v>
      </c>
      <c r="H27" s="91"/>
      <c r="I27" s="21">
        <v>137</v>
      </c>
      <c r="J27" s="21"/>
      <c r="K27" s="21"/>
      <c r="L27" s="21"/>
      <c r="M27" s="21">
        <v>137</v>
      </c>
      <c r="N27" s="21">
        <v>175</v>
      </c>
      <c r="O27" s="21">
        <v>137</v>
      </c>
      <c r="P27" s="21"/>
      <c r="Q27" s="21"/>
      <c r="R27" s="21"/>
      <c r="S27" s="21">
        <v>55</v>
      </c>
      <c r="T27" s="21"/>
      <c r="U27" s="21"/>
      <c r="V27" s="15"/>
      <c r="W27" s="35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</row>
    <row r="28" spans="1:28" s="11" customFormat="1" ht="15" customHeight="1" thickBot="1" x14ac:dyDescent="0.35">
      <c r="A28" s="14" t="s">
        <v>175</v>
      </c>
      <c r="B28" s="47" t="str">
        <f>VLOOKUP(D28,Riepilogo!$A$4:$F$147,2,FALSE)</f>
        <v>DONOVAN JOHN JOSEPH</v>
      </c>
      <c r="C28" s="49" t="str">
        <f>VLOOKUP(D28,Riepilogo!$A$4:$F$147,3,FALSE)</f>
        <v>27/08/1981</v>
      </c>
      <c r="D28" s="47">
        <v>11037</v>
      </c>
      <c r="E28" s="47" t="str">
        <f>VLOOKUP(D28,Riepilogo!$A$4:$F$147,5,FALSE)</f>
        <v>IRL</v>
      </c>
      <c r="F28" s="69" t="str">
        <f>VLOOKUP(D28,Riepilogo!$A$4:$F$147,6,FALSE)</f>
        <v>POL BAGNATICA</v>
      </c>
      <c r="G28" s="84">
        <f>SUM(LARGE(H28:AB28,{1,2,3,4,5,6}))</f>
        <v>641</v>
      </c>
      <c r="H28" s="91"/>
      <c r="I28" s="21"/>
      <c r="J28" s="21"/>
      <c r="K28" s="21"/>
      <c r="L28" s="21">
        <v>253</v>
      </c>
      <c r="M28" s="21">
        <v>175</v>
      </c>
      <c r="N28" s="21"/>
      <c r="O28" s="21"/>
      <c r="P28" s="21"/>
      <c r="Q28" s="21">
        <v>213</v>
      </c>
      <c r="R28" s="21"/>
      <c r="S28" s="21"/>
      <c r="T28" s="21"/>
      <c r="U28" s="21"/>
      <c r="V28" s="15"/>
      <c r="W28" s="35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</row>
    <row r="29" spans="1:28" s="11" customFormat="1" ht="15" customHeight="1" thickBot="1" x14ac:dyDescent="0.35">
      <c r="A29" s="14" t="s">
        <v>176</v>
      </c>
      <c r="B29" s="47" t="str">
        <f>VLOOKUP(D29,Riepilogo!$A$4:$F$147,2,FALSE)</f>
        <v>FILIPPELLI MAURO</v>
      </c>
      <c r="C29" s="49" t="str">
        <f>VLOOKUP(D29,Riepilogo!$A$4:$F$147,3,FALSE)</f>
        <v>22/02/1968</v>
      </c>
      <c r="D29" s="47">
        <v>20121</v>
      </c>
      <c r="E29" s="47" t="str">
        <f>VLOOKUP(D29,Riepilogo!$A$4:$F$147,5,FALSE)</f>
        <v>ITA</v>
      </c>
      <c r="F29" s="69" t="str">
        <f>VLOOKUP(D29,Riepilogo!$A$4:$F$147,6,FALSE)</f>
        <v>BC FILIPPELLI</v>
      </c>
      <c r="G29" s="84">
        <f>SUM(LARGE(H29:AB29,{1,2,3,4,5,6}))</f>
        <v>600</v>
      </c>
      <c r="H29" s="91"/>
      <c r="I29" s="21"/>
      <c r="J29" s="21"/>
      <c r="K29" s="21">
        <v>250</v>
      </c>
      <c r="L29" s="21"/>
      <c r="M29" s="21"/>
      <c r="N29" s="21"/>
      <c r="O29" s="21"/>
      <c r="P29" s="21"/>
      <c r="Q29" s="21"/>
      <c r="R29" s="21">
        <v>175</v>
      </c>
      <c r="S29" s="21"/>
      <c r="T29" s="21">
        <v>175</v>
      </c>
      <c r="U29" s="21"/>
      <c r="V29" s="15"/>
      <c r="W29" s="35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</row>
    <row r="30" spans="1:28" s="11" customFormat="1" ht="15" customHeight="1" thickBot="1" x14ac:dyDescent="0.35">
      <c r="A30" s="14" t="s">
        <v>177</v>
      </c>
      <c r="B30" s="47" t="str">
        <f>VLOOKUP(D30,Riepilogo!$A$4:$F$147,2,FALSE)</f>
        <v>ROTTA NICOLA</v>
      </c>
      <c r="C30" s="49" t="str">
        <f>VLOOKUP(D30,Riepilogo!$A$4:$F$147,3,FALSE)</f>
        <v>27/09/1960</v>
      </c>
      <c r="D30" s="47">
        <v>10854</v>
      </c>
      <c r="E30" s="47" t="str">
        <f>VLOOKUP(D30,Riepilogo!$A$4:$F$147,5,FALSE)</f>
        <v>ITA</v>
      </c>
      <c r="F30" s="69" t="str">
        <f>VLOOKUP(D30,Riepilogo!$A$4:$F$147,6,FALSE)</f>
        <v xml:space="preserve">POL CASELLE </v>
      </c>
      <c r="G30" s="84">
        <f>SUM(LARGE(H30:AB30,{1,2,3,4,5,6}))</f>
        <v>579</v>
      </c>
      <c r="H30" s="91"/>
      <c r="I30" s="21"/>
      <c r="J30" s="21"/>
      <c r="K30" s="21"/>
      <c r="L30" s="21"/>
      <c r="M30" s="21"/>
      <c r="N30" s="21">
        <v>92</v>
      </c>
      <c r="O30" s="21"/>
      <c r="P30" s="21">
        <v>175</v>
      </c>
      <c r="Q30" s="21">
        <v>175</v>
      </c>
      <c r="R30" s="21"/>
      <c r="S30" s="21"/>
      <c r="T30" s="21"/>
      <c r="U30" s="21"/>
      <c r="V30" s="15">
        <v>137</v>
      </c>
      <c r="W30" s="35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</row>
    <row r="31" spans="1:28" s="11" customFormat="1" ht="15" customHeight="1" thickBot="1" x14ac:dyDescent="0.35">
      <c r="A31" s="14" t="s">
        <v>178</v>
      </c>
      <c r="B31" s="47" t="str">
        <f>VLOOKUP(D31,Riepilogo!$A$4:$F$147,2,FALSE)</f>
        <v>STAN TEODOR</v>
      </c>
      <c r="C31" s="49" t="str">
        <f>VLOOKUP(D31,Riepilogo!$A$4:$F$147,3,FALSE)</f>
        <v>28/09/1968</v>
      </c>
      <c r="D31" s="47">
        <v>66496</v>
      </c>
      <c r="E31" s="47" t="str">
        <f>VLOOKUP(D31,Riepilogo!$A$4:$F$147,5,FALSE)</f>
        <v>ITA</v>
      </c>
      <c r="F31" s="69" t="str">
        <f>VLOOKUP(D31,Riepilogo!$A$4:$F$147,6,FALSE)</f>
        <v>BOCCARDO NOVI</v>
      </c>
      <c r="G31" s="84">
        <f>SUM(LARGE(H31:AB31,{1,2,3,4,5,6}))</f>
        <v>571</v>
      </c>
      <c r="H31" s="91"/>
      <c r="I31" s="21">
        <v>175</v>
      </c>
      <c r="J31" s="21"/>
      <c r="K31" s="21"/>
      <c r="L31" s="21">
        <v>157</v>
      </c>
      <c r="M31" s="21"/>
      <c r="N31" s="21"/>
      <c r="O31" s="21"/>
      <c r="P31" s="21"/>
      <c r="Q31" s="21"/>
      <c r="R31" s="21"/>
      <c r="S31" s="21">
        <v>55</v>
      </c>
      <c r="T31" s="21"/>
      <c r="U31" s="21">
        <v>92</v>
      </c>
      <c r="V31" s="15">
        <v>92</v>
      </c>
      <c r="W31" s="35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</row>
    <row r="32" spans="1:28" s="11" customFormat="1" ht="15" customHeight="1" thickBot="1" x14ac:dyDescent="0.35">
      <c r="A32" s="14" t="s">
        <v>179</v>
      </c>
      <c r="B32" s="47" t="str">
        <f>VLOOKUP(D32,Riepilogo!$A$4:$F$147,2,FALSE)</f>
        <v>FASANOTTO PIERO</v>
      </c>
      <c r="C32" s="49" t="str">
        <f>VLOOKUP(D32,Riepilogo!$A$4:$F$147,3,FALSE)</f>
        <v>25/09/1963</v>
      </c>
      <c r="D32" s="47">
        <v>38568</v>
      </c>
      <c r="E32" s="47" t="str">
        <f>VLOOKUP(D32,Riepilogo!$A$4:$F$147,5,FALSE)</f>
        <v>ITA</v>
      </c>
      <c r="F32" s="69" t="str">
        <f>VLOOKUP(D32,Riepilogo!$A$4:$F$147,6,FALSE)</f>
        <v>BRESCIA SPORT PIU'</v>
      </c>
      <c r="G32" s="84">
        <f>SUM(LARGE(H32:AB32,{1,2,3,4,5,6}))</f>
        <v>551</v>
      </c>
      <c r="H32" s="91">
        <v>175</v>
      </c>
      <c r="I32" s="21"/>
      <c r="J32" s="21"/>
      <c r="K32" s="21"/>
      <c r="L32" s="21"/>
      <c r="M32" s="21"/>
      <c r="N32" s="21">
        <v>92</v>
      </c>
      <c r="O32" s="21"/>
      <c r="P32" s="21"/>
      <c r="Q32" s="21">
        <v>137</v>
      </c>
      <c r="R32" s="21"/>
      <c r="S32" s="21">
        <v>55</v>
      </c>
      <c r="T32" s="21"/>
      <c r="U32" s="21"/>
      <c r="V32" s="15">
        <v>92</v>
      </c>
      <c r="W32" s="35">
        <v>0</v>
      </c>
      <c r="X32" s="34">
        <v>0</v>
      </c>
      <c r="Y32" s="33">
        <v>0</v>
      </c>
      <c r="Z32" s="34">
        <v>0</v>
      </c>
      <c r="AA32" s="33">
        <v>0</v>
      </c>
      <c r="AB32" s="34">
        <v>0</v>
      </c>
    </row>
    <row r="33" spans="1:28" s="11" customFormat="1" ht="15" customHeight="1" thickBot="1" x14ac:dyDescent="0.35">
      <c r="A33" s="14" t="s">
        <v>180</v>
      </c>
      <c r="B33" s="47" t="str">
        <f>VLOOKUP(D33,Riepilogo!$A$4:$F$147,2,FALSE)</f>
        <v>MAIETTA COSTANTINO</v>
      </c>
      <c r="C33" s="49" t="str">
        <f>VLOOKUP(D33,Riepilogo!$A$4:$F$147,3,FALSE)</f>
        <v>04/02/1956</v>
      </c>
      <c r="D33" s="47">
        <v>44524</v>
      </c>
      <c r="E33" s="47" t="str">
        <f>VLOOKUP(D33,Riepilogo!$A$4:$F$147,5,FALSE)</f>
        <v>ITA</v>
      </c>
      <c r="F33" s="69" t="str">
        <f>VLOOKUP(D33,Riepilogo!$A$4:$F$147,6,FALSE)</f>
        <v>BC CELESTE</v>
      </c>
      <c r="G33" s="84">
        <f>SUM(LARGE(H33:AB33,{1,2,3,4,5,6}))</f>
        <v>525</v>
      </c>
      <c r="H33" s="91"/>
      <c r="I33" s="21"/>
      <c r="J33" s="21"/>
      <c r="K33" s="21">
        <v>175</v>
      </c>
      <c r="L33" s="21"/>
      <c r="M33" s="21"/>
      <c r="N33" s="21"/>
      <c r="O33" s="21"/>
      <c r="P33" s="21"/>
      <c r="Q33" s="21"/>
      <c r="R33" s="21">
        <v>213</v>
      </c>
      <c r="S33" s="21"/>
      <c r="T33" s="21">
        <v>137</v>
      </c>
      <c r="U33" s="21"/>
      <c r="V33" s="15"/>
      <c r="W33" s="35">
        <v>0</v>
      </c>
      <c r="X33" s="34">
        <v>0</v>
      </c>
      <c r="Y33" s="33">
        <v>0</v>
      </c>
      <c r="Z33" s="34">
        <v>0</v>
      </c>
      <c r="AA33" s="33">
        <v>0</v>
      </c>
      <c r="AB33" s="34">
        <v>0</v>
      </c>
    </row>
    <row r="34" spans="1:28" s="11" customFormat="1" ht="15" customHeight="1" thickBot="1" x14ac:dyDescent="0.35">
      <c r="A34" s="14" t="s">
        <v>25</v>
      </c>
      <c r="B34" s="47" t="str">
        <f>VLOOKUP(D34,Riepilogo!$A$4:$F$147,2,FALSE)</f>
        <v>ALBARELLI FABRIZIO</v>
      </c>
      <c r="C34" s="49" t="str">
        <f>VLOOKUP(D34,Riepilogo!$A$4:$F$147,3,FALSE)</f>
        <v>28/10/1969</v>
      </c>
      <c r="D34" s="47">
        <v>17263</v>
      </c>
      <c r="E34" s="47" t="str">
        <f>VLOOKUP(D34,Riepilogo!$A$4:$F$147,5,FALSE)</f>
        <v>ITA</v>
      </c>
      <c r="F34" s="69" t="str">
        <f>VLOOKUP(D34,Riepilogo!$A$4:$F$147,6,FALSE)</f>
        <v>LARIO BC</v>
      </c>
      <c r="G34" s="84">
        <f>SUM(LARGE(H34:AB34,{1,2,3,4,5,6}))</f>
        <v>478</v>
      </c>
      <c r="H34" s="91"/>
      <c r="I34" s="21"/>
      <c r="J34" s="21"/>
      <c r="K34" s="21"/>
      <c r="L34" s="21">
        <v>157</v>
      </c>
      <c r="M34" s="21"/>
      <c r="N34" s="21"/>
      <c r="O34" s="21"/>
      <c r="P34" s="21"/>
      <c r="Q34" s="21">
        <v>137</v>
      </c>
      <c r="R34" s="21"/>
      <c r="S34" s="21">
        <v>92</v>
      </c>
      <c r="T34" s="21"/>
      <c r="U34" s="21">
        <v>92</v>
      </c>
      <c r="V34" s="15"/>
      <c r="W34" s="35">
        <v>0</v>
      </c>
      <c r="X34" s="34">
        <v>0</v>
      </c>
      <c r="Y34" s="33">
        <v>0</v>
      </c>
      <c r="Z34" s="34">
        <v>0</v>
      </c>
      <c r="AA34" s="33">
        <v>0</v>
      </c>
      <c r="AB34" s="34">
        <v>0</v>
      </c>
    </row>
    <row r="35" spans="1:28" s="11" customFormat="1" ht="15" customHeight="1" thickBot="1" x14ac:dyDescent="0.35">
      <c r="A35" s="14" t="s">
        <v>26</v>
      </c>
      <c r="B35" s="47" t="str">
        <f>VLOOKUP(D35,Riepilogo!$A$4:$F$147,2,FALSE)</f>
        <v>SCARABELLO ROBERTO</v>
      </c>
      <c r="C35" s="49" t="str">
        <f>VLOOKUP(D35,Riepilogo!$A$4:$F$147,3,FALSE)</f>
        <v>27/06/1957</v>
      </c>
      <c r="D35" s="47">
        <v>9002</v>
      </c>
      <c r="E35" s="47" t="str">
        <f>VLOOKUP(D35,Riepilogo!$A$4:$F$147,5,FALSE)</f>
        <v>ITA</v>
      </c>
      <c r="F35" s="69" t="str">
        <f>VLOOKUP(D35,Riepilogo!$A$4:$F$147,6,FALSE)</f>
        <v>BOCCARDO NOVI</v>
      </c>
      <c r="G35" s="84">
        <f>SUM(LARGE(H35:AB35,{1,2,3,4,5,6}))</f>
        <v>455</v>
      </c>
      <c r="H35" s="91"/>
      <c r="I35" s="21">
        <v>250</v>
      </c>
      <c r="J35" s="21"/>
      <c r="K35" s="21"/>
      <c r="L35" s="21">
        <v>205</v>
      </c>
      <c r="M35" s="21"/>
      <c r="N35" s="21"/>
      <c r="O35" s="21"/>
      <c r="P35" s="21"/>
      <c r="Q35" s="21"/>
      <c r="R35" s="21"/>
      <c r="S35" s="21"/>
      <c r="T35" s="21"/>
      <c r="U35" s="21"/>
      <c r="V35" s="15"/>
      <c r="W35" s="35">
        <v>0</v>
      </c>
      <c r="X35" s="34">
        <v>0</v>
      </c>
      <c r="Y35" s="33">
        <v>0</v>
      </c>
      <c r="Z35" s="34">
        <v>0</v>
      </c>
      <c r="AA35" s="33">
        <v>0</v>
      </c>
      <c r="AB35" s="34">
        <v>0</v>
      </c>
    </row>
    <row r="36" spans="1:28" s="11" customFormat="1" ht="15" customHeight="1" thickBot="1" x14ac:dyDescent="0.35">
      <c r="A36" s="14" t="s">
        <v>27</v>
      </c>
      <c r="B36" s="47" t="str">
        <f>VLOOKUP(D36,Riepilogo!$A$4:$F$147,2,FALSE)</f>
        <v>BIANCHI FEDERICO</v>
      </c>
      <c r="C36" s="49" t="str">
        <f>VLOOKUP(D36,Riepilogo!$A$4:$F$147,3,FALSE)</f>
        <v>07/12/1969</v>
      </c>
      <c r="D36" s="47">
        <v>10062</v>
      </c>
      <c r="E36" s="47" t="str">
        <f>VLOOKUP(D36,Riepilogo!$A$4:$F$147,5,FALSE)</f>
        <v>ITA</v>
      </c>
      <c r="F36" s="69" t="str">
        <f>VLOOKUP(D36,Riepilogo!$A$4:$F$147,6,FALSE)</f>
        <v>GENOVA BC</v>
      </c>
      <c r="G36" s="84">
        <f>SUM(LARGE(H36:AB36,{1,2,3,4,5,6}))</f>
        <v>442</v>
      </c>
      <c r="H36" s="91"/>
      <c r="I36" s="21">
        <v>175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>
        <v>175</v>
      </c>
      <c r="V36" s="15">
        <v>92</v>
      </c>
      <c r="W36" s="35">
        <v>0</v>
      </c>
      <c r="X36" s="34">
        <v>0</v>
      </c>
      <c r="Y36" s="33">
        <v>0</v>
      </c>
      <c r="Z36" s="34">
        <v>0</v>
      </c>
      <c r="AA36" s="33">
        <v>0</v>
      </c>
      <c r="AB36" s="34">
        <v>0</v>
      </c>
    </row>
    <row r="37" spans="1:28" s="11" customFormat="1" ht="15" customHeight="1" thickBot="1" x14ac:dyDescent="0.35">
      <c r="A37" s="14" t="s">
        <v>28</v>
      </c>
      <c r="B37" s="47" t="str">
        <f>VLOOKUP(D37,Riepilogo!$A$4:$F$147,2,FALSE)</f>
        <v>ANDERGASSEN GUENTHER</v>
      </c>
      <c r="C37" s="49" t="str">
        <f>VLOOKUP(D37,Riepilogo!$A$4:$F$147,3,FALSE)</f>
        <v>09/10/1967</v>
      </c>
      <c r="D37" s="47">
        <v>43363</v>
      </c>
      <c r="E37" s="47" t="str">
        <f>VLOOKUP(D37,Riepilogo!$A$4:$F$147,5,FALSE)</f>
        <v>ITA</v>
      </c>
      <c r="F37" s="69" t="str">
        <f>VLOOKUP(D37,Riepilogo!$A$4:$F$147,6,FALSE)</f>
        <v>SBS</v>
      </c>
      <c r="G37" s="84">
        <f>SUM(LARGE(H37:AB37,{1,2,3,4,5,6}))</f>
        <v>423</v>
      </c>
      <c r="H37" s="91"/>
      <c r="I37" s="21"/>
      <c r="J37" s="21"/>
      <c r="K37" s="21"/>
      <c r="L37" s="21">
        <v>102</v>
      </c>
      <c r="M37" s="21"/>
      <c r="N37" s="21">
        <v>92</v>
      </c>
      <c r="O37" s="21">
        <v>137</v>
      </c>
      <c r="P37" s="21"/>
      <c r="Q37" s="21"/>
      <c r="R37" s="21"/>
      <c r="S37" s="21">
        <v>92</v>
      </c>
      <c r="T37" s="21"/>
      <c r="U37" s="21"/>
      <c r="V37" s="15"/>
      <c r="W37" s="35">
        <v>0</v>
      </c>
      <c r="X37" s="34">
        <v>0</v>
      </c>
      <c r="Y37" s="33">
        <v>0</v>
      </c>
      <c r="Z37" s="34">
        <v>0</v>
      </c>
      <c r="AA37" s="33">
        <v>0</v>
      </c>
      <c r="AB37" s="34">
        <v>0</v>
      </c>
    </row>
    <row r="38" spans="1:28" s="11" customFormat="1" ht="15" customHeight="1" thickBot="1" x14ac:dyDescent="0.35">
      <c r="A38" s="14" t="s">
        <v>29</v>
      </c>
      <c r="B38" s="47" t="str">
        <f>VLOOKUP(D38,Riepilogo!$A$4:$F$147,2,FALSE)</f>
        <v>CARLONE FABIO</v>
      </c>
      <c r="C38" s="49" t="str">
        <f>VLOOKUP(D38,Riepilogo!$A$4:$F$147,3,FALSE)</f>
        <v>19/05/1963</v>
      </c>
      <c r="D38" s="47">
        <v>10660</v>
      </c>
      <c r="E38" s="47" t="str">
        <f>VLOOKUP(D38,Riepilogo!$A$4:$F$147,5,FALSE)</f>
        <v>ITA</v>
      </c>
      <c r="F38" s="69" t="str">
        <f>VLOOKUP(D38,Riepilogo!$A$4:$F$147,6,FALSE)</f>
        <v>BRACCIANO BADMINTON</v>
      </c>
      <c r="G38" s="84">
        <f>SUM(LARGE(H38:AB38,{1,2,3,4,5,6}))</f>
        <v>404</v>
      </c>
      <c r="H38" s="91"/>
      <c r="I38" s="21"/>
      <c r="J38" s="21">
        <v>92</v>
      </c>
      <c r="K38" s="21"/>
      <c r="L38" s="21"/>
      <c r="M38" s="21"/>
      <c r="N38" s="21"/>
      <c r="O38" s="21"/>
      <c r="P38" s="21"/>
      <c r="Q38" s="21"/>
      <c r="R38" s="21">
        <v>137</v>
      </c>
      <c r="S38" s="21"/>
      <c r="T38" s="21">
        <v>175</v>
      </c>
      <c r="U38" s="21"/>
      <c r="V38" s="15"/>
      <c r="W38" s="35">
        <v>0</v>
      </c>
      <c r="X38" s="34">
        <v>0</v>
      </c>
      <c r="Y38" s="33">
        <v>0</v>
      </c>
      <c r="Z38" s="34">
        <v>0</v>
      </c>
      <c r="AA38" s="33">
        <v>0</v>
      </c>
      <c r="AB38" s="34">
        <v>0</v>
      </c>
    </row>
    <row r="39" spans="1:28" s="11" customFormat="1" ht="15" customHeight="1" thickBot="1" x14ac:dyDescent="0.35">
      <c r="A39" s="14" t="s">
        <v>30</v>
      </c>
      <c r="B39" s="47" t="str">
        <f>VLOOKUP(D39,Riepilogo!$A$4:$F$147,2,FALSE)</f>
        <v>MURIALDO MARCO</v>
      </c>
      <c r="C39" s="49" t="str">
        <f>VLOOKUP(D39,Riepilogo!$A$4:$F$147,3,FALSE)</f>
        <v>27/01/1983</v>
      </c>
      <c r="D39" s="47">
        <v>43381</v>
      </c>
      <c r="E39" s="47" t="str">
        <f>VLOOKUP(D39,Riepilogo!$A$4:$F$147,5,FALSE)</f>
        <v>ITA</v>
      </c>
      <c r="F39" s="69" t="str">
        <f>VLOOKUP(D39,Riepilogo!$A$4:$F$147,6,FALSE)</f>
        <v>LE BAXIE</v>
      </c>
      <c r="G39" s="84">
        <f>SUM(LARGE(H39:AB39,{1,2,3,4,5,6}))</f>
        <v>388</v>
      </c>
      <c r="H39" s="91"/>
      <c r="I39" s="21">
        <v>175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213</v>
      </c>
      <c r="V39" s="15"/>
      <c r="W39" s="35">
        <v>0</v>
      </c>
      <c r="X39" s="34">
        <v>0</v>
      </c>
      <c r="Y39" s="33">
        <v>0</v>
      </c>
      <c r="Z39" s="34">
        <v>0</v>
      </c>
      <c r="AA39" s="33">
        <v>0</v>
      </c>
      <c r="AB39" s="34">
        <v>0</v>
      </c>
    </row>
    <row r="40" spans="1:28" s="11" customFormat="1" ht="15" customHeight="1" thickBot="1" x14ac:dyDescent="0.35">
      <c r="A40" s="14" t="s">
        <v>31</v>
      </c>
      <c r="B40" s="47" t="str">
        <f>VLOOKUP(D40,Riepilogo!$A$4:$F$147,2,FALSE)</f>
        <v>BORDINI CHRISTIAN</v>
      </c>
      <c r="C40" s="49" t="str">
        <f>VLOOKUP(D40,Riepilogo!$A$4:$F$147,3,FALSE)</f>
        <v>03/05/1979</v>
      </c>
      <c r="D40" s="47">
        <v>10069</v>
      </c>
      <c r="E40" s="47" t="str">
        <f>VLOOKUP(D40,Riepilogo!$A$4:$F$147,5,FALSE)</f>
        <v>ITA</v>
      </c>
      <c r="F40" s="69" t="str">
        <f>VLOOKUP(D40,Riepilogo!$A$4:$F$147,6,FALSE)</f>
        <v>GENOVA BC</v>
      </c>
      <c r="G40" s="84">
        <f>SUM(LARGE(H40:AB40,{1,2,3,4,5,6}))</f>
        <v>387</v>
      </c>
      <c r="H40" s="9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>
        <v>250</v>
      </c>
      <c r="V40" s="15">
        <v>137</v>
      </c>
      <c r="W40" s="35">
        <v>0</v>
      </c>
      <c r="X40" s="34">
        <v>0</v>
      </c>
      <c r="Y40" s="33">
        <v>0</v>
      </c>
      <c r="Z40" s="34">
        <v>0</v>
      </c>
      <c r="AA40" s="33">
        <v>0</v>
      </c>
      <c r="AB40" s="34">
        <v>0</v>
      </c>
    </row>
    <row r="41" spans="1:28" s="11" customFormat="1" ht="15" customHeight="1" thickBot="1" x14ac:dyDescent="0.35">
      <c r="A41" s="14" t="s">
        <v>32</v>
      </c>
      <c r="B41" s="47" t="str">
        <f>VLOOKUP(D41,Riepilogo!$A$4:$F$147,2,FALSE)</f>
        <v>RECCHIA ALESSANDRO</v>
      </c>
      <c r="C41" s="49" t="str">
        <f>VLOOKUP(D41,Riepilogo!$A$4:$F$147,3,FALSE)</f>
        <v>12/09/1975</v>
      </c>
      <c r="D41" s="47">
        <v>102592</v>
      </c>
      <c r="E41" s="47" t="str">
        <f>VLOOKUP(D41,Riepilogo!$A$4:$F$147,5,FALSE)</f>
        <v>ITA</v>
      </c>
      <c r="F41" s="69" t="str">
        <f>VLOOKUP(D41,Riepilogo!$A$4:$F$147,6,FALSE)</f>
        <v>ITIS MARCONI</v>
      </c>
      <c r="G41" s="84">
        <f>SUM(LARGE(H41:AB41,{1,2,3,4,5,6}))</f>
        <v>350</v>
      </c>
      <c r="H41" s="91"/>
      <c r="I41" s="21"/>
      <c r="J41" s="21"/>
      <c r="K41" s="21"/>
      <c r="L41" s="21"/>
      <c r="M41" s="21"/>
      <c r="N41" s="21"/>
      <c r="O41" s="21"/>
      <c r="P41" s="21"/>
      <c r="Q41" s="21">
        <v>137</v>
      </c>
      <c r="R41" s="21"/>
      <c r="S41" s="21"/>
      <c r="T41" s="21"/>
      <c r="U41" s="21"/>
      <c r="V41" s="15">
        <v>213</v>
      </c>
      <c r="W41" s="35">
        <v>0</v>
      </c>
      <c r="X41" s="34">
        <v>0</v>
      </c>
      <c r="Y41" s="33">
        <v>0</v>
      </c>
      <c r="Z41" s="34">
        <v>0</v>
      </c>
      <c r="AA41" s="33">
        <v>0</v>
      </c>
      <c r="AB41" s="34">
        <v>0</v>
      </c>
    </row>
    <row r="42" spans="1:28" s="11" customFormat="1" ht="15" customHeight="1" thickBot="1" x14ac:dyDescent="0.35">
      <c r="A42" s="14" t="s">
        <v>33</v>
      </c>
      <c r="B42" s="47" t="str">
        <f>VLOOKUP(D42,Riepilogo!$A$4:$F$147,2,FALSE)</f>
        <v>CAPETTA GIANLUCA</v>
      </c>
      <c r="C42" s="49" t="str">
        <f>VLOOKUP(D42,Riepilogo!$A$4:$F$147,3,FALSE)</f>
        <v>09/07/1970</v>
      </c>
      <c r="D42" s="47">
        <v>200128</v>
      </c>
      <c r="E42" s="47" t="str">
        <f>VLOOKUP(D42,Riepilogo!$A$4:$F$147,5,FALSE)</f>
        <v>ITA</v>
      </c>
      <c r="F42" s="69" t="str">
        <f>VLOOKUP(D42,Riepilogo!$A$4:$F$147,6,FALSE)</f>
        <v>ALBA SHUTTLE</v>
      </c>
      <c r="G42" s="84">
        <f>SUM(LARGE(H42:AB42,{1,2,3,4,5,6}))</f>
        <v>321</v>
      </c>
      <c r="H42" s="91"/>
      <c r="I42" s="21"/>
      <c r="J42" s="21"/>
      <c r="K42" s="21"/>
      <c r="L42" s="21"/>
      <c r="M42" s="21"/>
      <c r="N42" s="21">
        <v>92</v>
      </c>
      <c r="O42" s="21">
        <v>92</v>
      </c>
      <c r="P42" s="21"/>
      <c r="Q42" s="21"/>
      <c r="R42" s="21"/>
      <c r="S42" s="21">
        <v>137</v>
      </c>
      <c r="T42" s="21"/>
      <c r="U42" s="21"/>
      <c r="V42" s="15"/>
      <c r="W42" s="35">
        <v>0</v>
      </c>
      <c r="X42" s="34">
        <v>0</v>
      </c>
      <c r="Y42" s="33">
        <v>0</v>
      </c>
      <c r="Z42" s="34">
        <v>0</v>
      </c>
      <c r="AA42" s="33">
        <v>0</v>
      </c>
      <c r="AB42" s="34">
        <v>0</v>
      </c>
    </row>
    <row r="43" spans="1:28" s="11" customFormat="1" ht="15" customHeight="1" thickBot="1" x14ac:dyDescent="0.35">
      <c r="A43" s="14" t="s">
        <v>34</v>
      </c>
      <c r="B43" s="47" t="str">
        <f>VLOOKUP(D43,Riepilogo!$A$4:$F$147,2,FALSE)</f>
        <v>CIMINI SILVANO</v>
      </c>
      <c r="C43" s="49" t="str">
        <f>VLOOKUP(D43,Riepilogo!$A$4:$F$147,3,FALSE)</f>
        <v>09/12/1961</v>
      </c>
      <c r="D43" s="47">
        <v>10682</v>
      </c>
      <c r="E43" s="47" t="str">
        <f>VLOOKUP(D43,Riepilogo!$A$4:$F$147,5,FALSE)</f>
        <v>ITA</v>
      </c>
      <c r="F43" s="69" t="str">
        <f>VLOOKUP(D43,Riepilogo!$A$4:$F$147,6,FALSE)</f>
        <v>BRACCIANO BADMINTON</v>
      </c>
      <c r="G43" s="84">
        <f>SUM(LARGE(H43:AB43,{1,2,3,4,5,6}))</f>
        <v>312</v>
      </c>
      <c r="H43" s="91"/>
      <c r="I43" s="21"/>
      <c r="J43" s="21">
        <v>175</v>
      </c>
      <c r="K43" s="21"/>
      <c r="L43" s="21"/>
      <c r="M43" s="21"/>
      <c r="N43" s="21"/>
      <c r="O43" s="21"/>
      <c r="P43" s="21"/>
      <c r="Q43" s="21"/>
      <c r="R43" s="21">
        <v>137</v>
      </c>
      <c r="S43" s="21"/>
      <c r="T43" s="21"/>
      <c r="U43" s="21"/>
      <c r="V43" s="15"/>
      <c r="W43" s="35">
        <v>0</v>
      </c>
      <c r="X43" s="34">
        <v>0</v>
      </c>
      <c r="Y43" s="33">
        <v>0</v>
      </c>
      <c r="Z43" s="34">
        <v>0</v>
      </c>
      <c r="AA43" s="33">
        <v>0</v>
      </c>
      <c r="AB43" s="34">
        <v>0</v>
      </c>
    </row>
    <row r="44" spans="1:28" s="11" customFormat="1" ht="15" customHeight="1" thickBot="1" x14ac:dyDescent="0.35">
      <c r="A44" s="14" t="s">
        <v>35</v>
      </c>
      <c r="B44" s="47" t="str">
        <f>VLOOKUP(D44,Riepilogo!$A$4:$F$147,2,FALSE)</f>
        <v>VITALE FILIPPO</v>
      </c>
      <c r="C44" s="49">
        <f>VLOOKUP(D44,Riepilogo!$A$4:$F$147,3,FALSE)</f>
        <v>24998</v>
      </c>
      <c r="D44" s="47">
        <v>204261</v>
      </c>
      <c r="E44" s="47" t="str">
        <f>VLOOKUP(D44,Riepilogo!$A$4:$F$147,5,FALSE)</f>
        <v>ITA</v>
      </c>
      <c r="F44" s="69" t="str">
        <f>VLOOKUP(D44,Riepilogo!$A$4:$F$147,6,FALSE)</f>
        <v>BC CELESTE</v>
      </c>
      <c r="G44" s="84">
        <f>SUM(LARGE(H44:AB44,{1,2,3,4,5,6}))</f>
        <v>312</v>
      </c>
      <c r="H44" s="91"/>
      <c r="I44" s="21"/>
      <c r="J44" s="21"/>
      <c r="K44" s="21"/>
      <c r="L44" s="21"/>
      <c r="M44" s="21"/>
      <c r="N44" s="21"/>
      <c r="O44" s="21"/>
      <c r="P44" s="21"/>
      <c r="Q44" s="21"/>
      <c r="R44" s="21">
        <v>175</v>
      </c>
      <c r="S44" s="21"/>
      <c r="T44" s="21">
        <v>137</v>
      </c>
      <c r="U44" s="21"/>
      <c r="V44" s="15"/>
      <c r="W44" s="35">
        <v>0</v>
      </c>
      <c r="X44" s="34">
        <v>0</v>
      </c>
      <c r="Y44" s="33">
        <v>0</v>
      </c>
      <c r="Z44" s="34">
        <v>0</v>
      </c>
      <c r="AA44" s="33">
        <v>0</v>
      </c>
      <c r="AB44" s="34">
        <v>0</v>
      </c>
    </row>
    <row r="45" spans="1:28" s="11" customFormat="1" ht="15" customHeight="1" thickBot="1" x14ac:dyDescent="0.35">
      <c r="A45" s="14" t="s">
        <v>37</v>
      </c>
      <c r="B45" s="47" t="str">
        <f>VLOOKUP(D45,Riepilogo!$A$4:$F$147,2,FALSE)</f>
        <v>SARNO ALFONSO</v>
      </c>
      <c r="C45" s="49" t="str">
        <f>VLOOKUP(D45,Riepilogo!$A$4:$F$147,3,FALSE)</f>
        <v>14/05/1971</v>
      </c>
      <c r="D45" s="47">
        <v>11046</v>
      </c>
      <c r="E45" s="47" t="str">
        <f>VLOOKUP(D45,Riepilogo!$A$4:$F$147,5,FALSE)</f>
        <v>ITA</v>
      </c>
      <c r="F45" s="69" t="str">
        <f>VLOOKUP(D45,Riepilogo!$A$4:$F$147,6,FALSE)</f>
        <v>CUS BERGAMO</v>
      </c>
      <c r="G45" s="84">
        <f>SUM(LARGE(H45:AB45,{1,2,3,4,5,6}))</f>
        <v>312</v>
      </c>
      <c r="H45" s="9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>
        <v>175</v>
      </c>
      <c r="T45" s="21"/>
      <c r="U45" s="21"/>
      <c r="V45" s="15">
        <v>137</v>
      </c>
      <c r="W45" s="35">
        <v>0</v>
      </c>
      <c r="X45" s="34">
        <v>0</v>
      </c>
      <c r="Y45" s="33">
        <v>0</v>
      </c>
      <c r="Z45" s="34">
        <v>0</v>
      </c>
      <c r="AA45" s="33">
        <v>0</v>
      </c>
      <c r="AB45" s="34">
        <v>0</v>
      </c>
    </row>
    <row r="46" spans="1:28" s="11" customFormat="1" ht="15" customHeight="1" thickBot="1" x14ac:dyDescent="0.35">
      <c r="A46" s="14" t="s">
        <v>38</v>
      </c>
      <c r="B46" s="47" t="str">
        <f>VLOOKUP(D46,Riepilogo!$A$4:$F$147,2,FALSE)</f>
        <v>DI MARCO CARLO ALBERTO</v>
      </c>
      <c r="C46" s="49" t="str">
        <f>VLOOKUP(D46,Riepilogo!$A$4:$F$147,3,FALSE)</f>
        <v>05/10/1973</v>
      </c>
      <c r="D46" s="47">
        <v>10090</v>
      </c>
      <c r="E46" s="47" t="str">
        <f>VLOOKUP(D46,Riepilogo!$A$4:$F$147,5,FALSE)</f>
        <v>ITA</v>
      </c>
      <c r="F46" s="69" t="str">
        <f>VLOOKUP(D46,Riepilogo!$A$4:$F$147,6,FALSE)</f>
        <v>THE STARS</v>
      </c>
      <c r="G46" s="84">
        <f>SUM(LARGE(H46:AB46,{1,2,3,4,5,6}))</f>
        <v>300</v>
      </c>
      <c r="H46" s="91"/>
      <c r="I46" s="21"/>
      <c r="J46" s="21"/>
      <c r="K46" s="21"/>
      <c r="L46" s="21">
        <v>300</v>
      </c>
      <c r="M46" s="21"/>
      <c r="N46" s="21"/>
      <c r="O46" s="21"/>
      <c r="P46" s="21"/>
      <c r="Q46" s="21"/>
      <c r="R46" s="21"/>
      <c r="S46" s="21"/>
      <c r="T46" s="21"/>
      <c r="U46" s="21"/>
      <c r="V46" s="15"/>
      <c r="W46" s="35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</row>
    <row r="47" spans="1:28" s="11" customFormat="1" ht="15" customHeight="1" thickBot="1" x14ac:dyDescent="0.35">
      <c r="A47" s="14" t="s">
        <v>39</v>
      </c>
      <c r="B47" s="47" t="str">
        <f>VLOOKUP(D47,Riepilogo!$A$4:$F$147,2,FALSE)</f>
        <v>RAFFEINER KLAUS</v>
      </c>
      <c r="C47" s="49" t="str">
        <f>VLOOKUP(D47,Riepilogo!$A$4:$F$147,3,FALSE)</f>
        <v>10/11/1977</v>
      </c>
      <c r="D47" s="47">
        <v>10104</v>
      </c>
      <c r="E47" s="47" t="str">
        <f>VLOOKUP(D47,Riepilogo!$A$4:$F$147,5,FALSE)</f>
        <v>ITA</v>
      </c>
      <c r="F47" s="69" t="str">
        <f>VLOOKUP(D47,Riepilogo!$A$4:$F$147,6,FALSE)</f>
        <v>SC MERAN</v>
      </c>
      <c r="G47" s="84">
        <f>SUM(LARGE(H47:AB47,{1,2,3,4,5,6}))</f>
        <v>300</v>
      </c>
      <c r="H47" s="91"/>
      <c r="I47" s="21"/>
      <c r="J47" s="21"/>
      <c r="K47" s="21"/>
      <c r="L47" s="21">
        <v>300</v>
      </c>
      <c r="M47" s="21"/>
      <c r="N47" s="21"/>
      <c r="O47" s="21"/>
      <c r="P47" s="21"/>
      <c r="Q47" s="21"/>
      <c r="R47" s="21"/>
      <c r="S47" s="21"/>
      <c r="T47" s="21"/>
      <c r="U47" s="21"/>
      <c r="V47" s="15"/>
      <c r="W47" s="35">
        <v>0</v>
      </c>
      <c r="X47" s="34">
        <v>0</v>
      </c>
      <c r="Y47" s="33">
        <v>0</v>
      </c>
      <c r="Z47" s="34">
        <v>0</v>
      </c>
      <c r="AA47" s="33">
        <v>0</v>
      </c>
      <c r="AB47" s="34">
        <v>0</v>
      </c>
    </row>
    <row r="48" spans="1:28" s="11" customFormat="1" ht="15" customHeight="1" thickBot="1" x14ac:dyDescent="0.35">
      <c r="A48" s="14" t="s">
        <v>40</v>
      </c>
      <c r="B48" s="47" t="str">
        <f>VLOOKUP(D48,Riepilogo!$A$4:$F$147,2,FALSE)</f>
        <v>DI LENARDO ALESSIO</v>
      </c>
      <c r="C48" s="49" t="str">
        <f>VLOOKUP(D48,Riepilogo!$A$4:$F$147,3,FALSE)</f>
        <v>19/03/1981</v>
      </c>
      <c r="D48" s="47">
        <v>11535</v>
      </c>
      <c r="E48" s="47" t="str">
        <f>VLOOKUP(D48,Riepilogo!$A$4:$F$147,5,FALSE)</f>
        <v>ITA</v>
      </c>
      <c r="F48" s="69" t="str">
        <f>VLOOKUP(D48,Riepilogo!$A$4:$F$147,6,FALSE)</f>
        <v>ACQUI BADMINTON</v>
      </c>
      <c r="G48" s="84">
        <f>SUM(LARGE(H48:AB48,{1,2,3,4,5,6}))</f>
        <v>300</v>
      </c>
      <c r="H48" s="91"/>
      <c r="I48" s="21"/>
      <c r="J48" s="21"/>
      <c r="K48" s="21"/>
      <c r="L48" s="21">
        <v>300</v>
      </c>
      <c r="M48" s="21"/>
      <c r="N48" s="21"/>
      <c r="O48" s="21"/>
      <c r="P48" s="21"/>
      <c r="Q48" s="21"/>
      <c r="R48" s="21"/>
      <c r="S48" s="21"/>
      <c r="T48" s="21"/>
      <c r="U48" s="21"/>
      <c r="V48" s="15"/>
      <c r="W48" s="35">
        <v>0</v>
      </c>
      <c r="X48" s="34">
        <v>0</v>
      </c>
      <c r="Y48" s="33">
        <v>0</v>
      </c>
      <c r="Z48" s="34">
        <v>0</v>
      </c>
      <c r="AA48" s="33">
        <v>0</v>
      </c>
      <c r="AB48" s="34">
        <v>0</v>
      </c>
    </row>
    <row r="49" spans="1:28" s="11" customFormat="1" ht="15" customHeight="1" thickBot="1" x14ac:dyDescent="0.35">
      <c r="A49" s="14" t="s">
        <v>41</v>
      </c>
      <c r="B49" s="47" t="str">
        <f>VLOOKUP(D49,Riepilogo!$A$4:$F$147,2,FALSE)</f>
        <v>CELESTE WALTER</v>
      </c>
      <c r="C49" s="49" t="str">
        <f>VLOOKUP(D49,Riepilogo!$A$4:$F$147,3,FALSE)</f>
        <v>15/06/1958</v>
      </c>
      <c r="D49" s="47">
        <v>73811</v>
      </c>
      <c r="E49" s="47" t="str">
        <f>VLOOKUP(D49,Riepilogo!$A$4:$F$147,5,FALSE)</f>
        <v>ITA</v>
      </c>
      <c r="F49" s="69" t="str">
        <f>VLOOKUP(D49,Riepilogo!$A$4:$F$147,6,FALSE)</f>
        <v>BC CELESTE</v>
      </c>
      <c r="G49" s="84">
        <f>SUM(LARGE(H49:AB49,{1,2,3,4,5,6}))</f>
        <v>267</v>
      </c>
      <c r="H49" s="91"/>
      <c r="I49" s="21"/>
      <c r="J49" s="21"/>
      <c r="K49" s="21">
        <v>175</v>
      </c>
      <c r="L49" s="21"/>
      <c r="M49" s="21"/>
      <c r="N49" s="21"/>
      <c r="O49" s="21"/>
      <c r="P49" s="21"/>
      <c r="Q49" s="21"/>
      <c r="R49" s="21">
        <v>92</v>
      </c>
      <c r="S49" s="21"/>
      <c r="T49" s="21"/>
      <c r="U49" s="21"/>
      <c r="V49" s="15"/>
      <c r="W49" s="35">
        <v>0</v>
      </c>
      <c r="X49" s="34">
        <v>0</v>
      </c>
      <c r="Y49" s="33">
        <v>0</v>
      </c>
      <c r="Z49" s="34">
        <v>0</v>
      </c>
      <c r="AA49" s="33">
        <v>0</v>
      </c>
      <c r="AB49" s="34">
        <v>0</v>
      </c>
    </row>
    <row r="50" spans="1:28" s="11" customFormat="1" ht="15" customHeight="1" thickBot="1" x14ac:dyDescent="0.35">
      <c r="A50" s="14" t="s">
        <v>42</v>
      </c>
      <c r="B50" s="47" t="str">
        <f>VLOOKUP(D50,Riepilogo!$A$4:$F$147,2,FALSE)</f>
        <v>COCIMANO DOMENICO ORAZIO</v>
      </c>
      <c r="C50" s="49" t="str">
        <f>VLOOKUP(D50,Riepilogo!$A$4:$F$147,3,FALSE)</f>
        <v>07/04/1959</v>
      </c>
      <c r="D50" s="47">
        <v>9734</v>
      </c>
      <c r="E50" s="47" t="str">
        <f>VLOOKUP(D50,Riepilogo!$A$4:$F$147,5,FALSE)</f>
        <v>ITA</v>
      </c>
      <c r="F50" s="69" t="str">
        <f>VLOOKUP(D50,Riepilogo!$A$4:$F$147,6,FALSE)</f>
        <v>CASTEL DI IUDICA</v>
      </c>
      <c r="G50" s="84">
        <f>SUM(LARGE(H50:AB50,{1,2,3,4,5,6}))</f>
        <v>260</v>
      </c>
      <c r="H50" s="91"/>
      <c r="I50" s="21"/>
      <c r="J50" s="21"/>
      <c r="K50" s="21"/>
      <c r="L50" s="21">
        <v>205</v>
      </c>
      <c r="M50" s="21"/>
      <c r="N50" s="21"/>
      <c r="O50" s="21"/>
      <c r="P50" s="21"/>
      <c r="Q50" s="21"/>
      <c r="R50" s="21"/>
      <c r="S50" s="21">
        <v>55</v>
      </c>
      <c r="T50" s="21"/>
      <c r="U50" s="21"/>
      <c r="V50" s="15"/>
      <c r="W50" s="35">
        <v>0</v>
      </c>
      <c r="X50" s="34">
        <v>0</v>
      </c>
      <c r="Y50" s="33">
        <v>0</v>
      </c>
      <c r="Z50" s="34">
        <v>0</v>
      </c>
      <c r="AA50" s="33">
        <v>0</v>
      </c>
      <c r="AB50" s="34">
        <v>0</v>
      </c>
    </row>
    <row r="51" spans="1:28" s="11" customFormat="1" ht="15" customHeight="1" thickBot="1" x14ac:dyDescent="0.35">
      <c r="A51" s="14" t="s">
        <v>43</v>
      </c>
      <c r="B51" s="47" t="str">
        <f>VLOOKUP(D51,Riepilogo!$A$4:$F$147,2,FALSE)</f>
        <v>STEFANI LUCIANO</v>
      </c>
      <c r="C51" s="49" t="str">
        <f>VLOOKUP(D51,Riepilogo!$A$4:$F$147,3,FALSE)</f>
        <v>01/03/1952</v>
      </c>
      <c r="D51" s="47">
        <v>13242</v>
      </c>
      <c r="E51" s="47" t="str">
        <f>VLOOKUP(D51,Riepilogo!$A$4:$F$147,5,FALSE)</f>
        <v>ITA</v>
      </c>
      <c r="F51" s="69" t="str">
        <f>VLOOKUP(D51,Riepilogo!$A$4:$F$147,6,FALSE)</f>
        <v>VIGNANELLO BC</v>
      </c>
      <c r="G51" s="84">
        <f>SUM(LARGE(H51:AB51,{1,2,3,4,5,6}))</f>
        <v>253</v>
      </c>
      <c r="H51" s="91"/>
      <c r="I51" s="21"/>
      <c r="J51" s="21"/>
      <c r="K51" s="21"/>
      <c r="L51" s="21">
        <v>253</v>
      </c>
      <c r="M51" s="21"/>
      <c r="N51" s="21"/>
      <c r="O51" s="21"/>
      <c r="P51" s="21"/>
      <c r="Q51" s="21"/>
      <c r="R51" s="21"/>
      <c r="S51" s="21"/>
      <c r="T51" s="21"/>
      <c r="U51" s="21"/>
      <c r="V51" s="15"/>
      <c r="W51" s="35">
        <v>0</v>
      </c>
      <c r="X51" s="34">
        <v>0</v>
      </c>
      <c r="Y51" s="33">
        <v>0</v>
      </c>
      <c r="Z51" s="34">
        <v>0</v>
      </c>
      <c r="AA51" s="33">
        <v>0</v>
      </c>
      <c r="AB51" s="34">
        <v>0</v>
      </c>
    </row>
    <row r="52" spans="1:28" s="11" customFormat="1" ht="15" customHeight="1" thickBot="1" x14ac:dyDescent="0.35">
      <c r="A52" s="14" t="s">
        <v>44</v>
      </c>
      <c r="B52" s="47" t="str">
        <f>VLOOKUP(D52,Riepilogo!$A$4:$F$147,2,FALSE)</f>
        <v>PARDATSCHER WILLRAM</v>
      </c>
      <c r="C52" s="49" t="str">
        <f>VLOOKUP(D52,Riepilogo!$A$4:$F$147,3,FALSE)</f>
        <v>24/12/1958</v>
      </c>
      <c r="D52" s="47">
        <v>10103</v>
      </c>
      <c r="E52" s="47" t="str">
        <f>VLOOKUP(D52,Riepilogo!$A$4:$F$147,5,FALSE)</f>
        <v>ITA</v>
      </c>
      <c r="F52" s="69" t="str">
        <f>VLOOKUP(D52,Riepilogo!$A$4:$F$147,6,FALSE)</f>
        <v>SC MERAN</v>
      </c>
      <c r="G52" s="84">
        <f>SUM(LARGE(H52:AB52,{1,2,3,4,5,6}))</f>
        <v>253</v>
      </c>
      <c r="H52" s="91"/>
      <c r="I52" s="21"/>
      <c r="J52" s="21"/>
      <c r="K52" s="21"/>
      <c r="L52" s="21">
        <v>253</v>
      </c>
      <c r="M52" s="21"/>
      <c r="N52" s="21"/>
      <c r="O52" s="21"/>
      <c r="P52" s="21"/>
      <c r="Q52" s="21"/>
      <c r="R52" s="21"/>
      <c r="S52" s="21"/>
      <c r="T52" s="21"/>
      <c r="U52" s="21"/>
      <c r="V52" s="15"/>
      <c r="W52" s="35">
        <v>0</v>
      </c>
      <c r="X52" s="34">
        <v>0</v>
      </c>
      <c r="Y52" s="33">
        <v>0</v>
      </c>
      <c r="Z52" s="34">
        <v>0</v>
      </c>
      <c r="AA52" s="33">
        <v>0</v>
      </c>
      <c r="AB52" s="34">
        <v>0</v>
      </c>
    </row>
    <row r="53" spans="1:28" s="11" customFormat="1" ht="15" customHeight="1" thickBot="1" x14ac:dyDescent="0.35">
      <c r="A53" s="14" t="s">
        <v>45</v>
      </c>
      <c r="B53" s="47" t="str">
        <f>VLOOKUP(D53,Riepilogo!$A$4:$F$147,2,FALSE)</f>
        <v>DE MARCH STEFANO MARTINO</v>
      </c>
      <c r="C53" s="49" t="str">
        <f>VLOOKUP(D53,Riepilogo!$A$4:$F$147,3,FALSE)</f>
        <v>28/05/1963</v>
      </c>
      <c r="D53" s="47">
        <v>9747</v>
      </c>
      <c r="E53" s="47" t="str">
        <f>VLOOKUP(D53,Riepilogo!$A$4:$F$147,5,FALSE)</f>
        <v>ITA</v>
      </c>
      <c r="F53" s="69" t="str">
        <f>VLOOKUP(D53,Riepilogo!$A$4:$F$147,6,FALSE)</f>
        <v>ASV MALLES</v>
      </c>
      <c r="G53" s="84">
        <f>SUM(LARGE(H53:AB53,{1,2,3,4,5,6}))</f>
        <v>253</v>
      </c>
      <c r="H53" s="91"/>
      <c r="I53" s="21"/>
      <c r="J53" s="21"/>
      <c r="K53" s="21"/>
      <c r="L53" s="21">
        <v>253</v>
      </c>
      <c r="M53" s="21"/>
      <c r="N53" s="21"/>
      <c r="O53" s="21"/>
      <c r="P53" s="21"/>
      <c r="Q53" s="21"/>
      <c r="R53" s="21"/>
      <c r="S53" s="21"/>
      <c r="T53" s="21"/>
      <c r="U53" s="21"/>
      <c r="V53" s="15"/>
      <c r="W53" s="35">
        <v>0</v>
      </c>
      <c r="X53" s="34">
        <v>0</v>
      </c>
      <c r="Y53" s="33">
        <v>0</v>
      </c>
      <c r="Z53" s="34">
        <v>0</v>
      </c>
      <c r="AA53" s="33">
        <v>0</v>
      </c>
      <c r="AB53" s="34">
        <v>0</v>
      </c>
    </row>
    <row r="54" spans="1:28" s="11" customFormat="1" ht="15" customHeight="1" thickBot="1" x14ac:dyDescent="0.35">
      <c r="A54" s="14" t="s">
        <v>46</v>
      </c>
      <c r="B54" s="47" t="str">
        <f>VLOOKUP(D54,Riepilogo!$A$4:$F$147,2,FALSE)</f>
        <v>FELIZIANI FRANCESCO</v>
      </c>
      <c r="C54" s="49" t="str">
        <f>VLOOKUP(D54,Riepilogo!$A$4:$F$147,3,FALSE)</f>
        <v>24/07/1965</v>
      </c>
      <c r="D54" s="47">
        <v>12293</v>
      </c>
      <c r="E54" s="47" t="str">
        <f>VLOOKUP(D54,Riepilogo!$A$4:$F$147,5,FALSE)</f>
        <v>ITA</v>
      </c>
      <c r="F54" s="69" t="str">
        <f>VLOOKUP(D54,Riepilogo!$A$4:$F$147,6,FALSE)</f>
        <v>LE AQUILE</v>
      </c>
      <c r="G54" s="84">
        <f>SUM(LARGE(H54:AB54,{1,2,3,4,5,6}))</f>
        <v>253</v>
      </c>
      <c r="H54" s="91"/>
      <c r="I54" s="21"/>
      <c r="J54" s="21"/>
      <c r="K54" s="21"/>
      <c r="L54" s="21">
        <v>253</v>
      </c>
      <c r="M54" s="21"/>
      <c r="N54" s="21"/>
      <c r="O54" s="21"/>
      <c r="P54" s="21"/>
      <c r="Q54" s="21"/>
      <c r="R54" s="21"/>
      <c r="S54" s="21"/>
      <c r="T54" s="21"/>
      <c r="U54" s="21"/>
      <c r="V54" s="15"/>
      <c r="W54" s="35">
        <v>0</v>
      </c>
      <c r="X54" s="34">
        <v>0</v>
      </c>
      <c r="Y54" s="33">
        <v>0</v>
      </c>
      <c r="Z54" s="34">
        <v>0</v>
      </c>
      <c r="AA54" s="33">
        <v>0</v>
      </c>
      <c r="AB54" s="34">
        <v>0</v>
      </c>
    </row>
    <row r="55" spans="1:28" s="11" customFormat="1" ht="15" customHeight="1" thickBot="1" x14ac:dyDescent="0.35">
      <c r="A55" s="14" t="s">
        <v>47</v>
      </c>
      <c r="B55" s="47" t="str">
        <f>VLOOKUP(D55,Riepilogo!$A$4:$F$147,2,FALSE)</f>
        <v>USELLI AGOSTINO</v>
      </c>
      <c r="C55" s="49" t="str">
        <f>VLOOKUP(D55,Riepilogo!$A$4:$F$147,3,FALSE)</f>
        <v>19/08/1970</v>
      </c>
      <c r="D55" s="47">
        <v>15939</v>
      </c>
      <c r="E55" s="47" t="str">
        <f>VLOOKUP(D55,Riepilogo!$A$4:$F$147,5,FALSE)</f>
        <v>ITA</v>
      </c>
      <c r="F55" s="69" t="str">
        <f>VLOOKUP(D55,Riepilogo!$A$4:$F$147,6,FALSE)</f>
        <v>LE AQUILE</v>
      </c>
      <c r="G55" s="84">
        <f>SUM(LARGE(H55:AB55,{1,2,3,4,5,6}))</f>
        <v>253</v>
      </c>
      <c r="H55" s="91"/>
      <c r="I55" s="21"/>
      <c r="J55" s="21"/>
      <c r="K55" s="21"/>
      <c r="L55" s="21">
        <v>253</v>
      </c>
      <c r="M55" s="21"/>
      <c r="N55" s="21"/>
      <c r="O55" s="21"/>
      <c r="P55" s="21"/>
      <c r="Q55" s="21"/>
      <c r="R55" s="21"/>
      <c r="S55" s="21"/>
      <c r="T55" s="21"/>
      <c r="U55" s="21"/>
      <c r="V55" s="15"/>
      <c r="W55" s="35">
        <v>0</v>
      </c>
      <c r="X55" s="34">
        <v>0</v>
      </c>
      <c r="Y55" s="33">
        <v>0</v>
      </c>
      <c r="Z55" s="34">
        <v>0</v>
      </c>
      <c r="AA55" s="33">
        <v>0</v>
      </c>
      <c r="AB55" s="34">
        <v>0</v>
      </c>
    </row>
    <row r="56" spans="1:28" s="11" customFormat="1" ht="15" customHeight="1" thickBot="1" x14ac:dyDescent="0.35">
      <c r="A56" s="14" t="s">
        <v>48</v>
      </c>
      <c r="B56" s="47" t="str">
        <f>VLOOKUP(D56,Riepilogo!$A$4:$F$147,2,FALSE)</f>
        <v>NOVARA LUCA</v>
      </c>
      <c r="C56" s="49" t="str">
        <f>VLOOKUP(D56,Riepilogo!$A$4:$F$147,3,FALSE)</f>
        <v>19/05/1977</v>
      </c>
      <c r="D56" s="48">
        <v>66503</v>
      </c>
      <c r="E56" s="47" t="str">
        <f>VLOOKUP(D56,Riepilogo!$A$4:$F$147,5,FALSE)</f>
        <v>ITA</v>
      </c>
      <c r="F56" s="69" t="str">
        <f>VLOOKUP(D56,Riepilogo!$A$4:$F$147,6,FALSE)</f>
        <v>SPACE BAD</v>
      </c>
      <c r="G56" s="84">
        <f>SUM(LARGE(H56:AB56,{1,2,3,4,5,6}))</f>
        <v>253</v>
      </c>
      <c r="H56" s="91"/>
      <c r="I56" s="21"/>
      <c r="J56" s="21"/>
      <c r="K56" s="21"/>
      <c r="L56" s="21">
        <v>253</v>
      </c>
      <c r="M56" s="21"/>
      <c r="N56" s="21"/>
      <c r="O56" s="21"/>
      <c r="P56" s="21"/>
      <c r="Q56" s="21"/>
      <c r="R56" s="21"/>
      <c r="S56" s="21"/>
      <c r="T56" s="21"/>
      <c r="U56" s="21"/>
      <c r="V56" s="15"/>
      <c r="W56" s="35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</row>
    <row r="57" spans="1:28" s="11" customFormat="1" ht="15" customHeight="1" thickBot="1" x14ac:dyDescent="0.35">
      <c r="A57" s="14" t="s">
        <v>49</v>
      </c>
      <c r="B57" s="47" t="str">
        <f>VLOOKUP(D57,Riepilogo!$A$4:$F$147,2,FALSE)</f>
        <v>CAROZZA GIUSEPPE</v>
      </c>
      <c r="C57" s="49">
        <f>VLOOKUP(D57,Riepilogo!$A$4:$F$147,3,FALSE)</f>
        <v>24505</v>
      </c>
      <c r="D57" s="47">
        <v>12104</v>
      </c>
      <c r="E57" s="47" t="str">
        <f>VLOOKUP(D57,Riepilogo!$A$4:$F$147,5,FALSE)</f>
        <v>ITA</v>
      </c>
      <c r="F57" s="69" t="str">
        <f>VLOOKUP(D57,Riepilogo!$A$4:$F$147,6,FALSE)</f>
        <v>ANNAPOLI</v>
      </c>
      <c r="G57" s="84">
        <f>SUM(LARGE(H57:AB57,{1,2,3,4,5,6}))</f>
        <v>250</v>
      </c>
      <c r="H57" s="91"/>
      <c r="I57" s="21"/>
      <c r="J57" s="21"/>
      <c r="K57" s="21"/>
      <c r="L57" s="21"/>
      <c r="M57" s="21"/>
      <c r="N57" s="21"/>
      <c r="O57" s="21"/>
      <c r="P57" s="21"/>
      <c r="Q57" s="21"/>
      <c r="R57" s="21">
        <v>250</v>
      </c>
      <c r="S57" s="21"/>
      <c r="T57" s="21"/>
      <c r="U57" s="21"/>
      <c r="V57" s="15"/>
      <c r="W57" s="35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</row>
    <row r="58" spans="1:28" s="11" customFormat="1" ht="15" customHeight="1" thickBot="1" x14ac:dyDescent="0.35">
      <c r="A58" s="14" t="s">
        <v>55</v>
      </c>
      <c r="B58" s="47" t="str">
        <f>VLOOKUP(D58,Riepilogo!$A$4:$F$147,2,FALSE)</f>
        <v>PURI RAJESH KUMAR</v>
      </c>
      <c r="C58" s="49" t="str">
        <f>VLOOKUP(D58,Riepilogo!$A$4:$F$147,3,FALSE)</f>
        <v>02/05/1976</v>
      </c>
      <c r="D58" s="47">
        <v>176360</v>
      </c>
      <c r="E58" s="47" t="str">
        <f>VLOOKUP(D58,Riepilogo!$A$4:$F$147,5,FALSE)</f>
        <v>ITA</v>
      </c>
      <c r="F58" s="69" t="str">
        <f>VLOOKUP(D58,Riepilogo!$A$4:$F$147,6,FALSE)</f>
        <v>ROMA BC</v>
      </c>
      <c r="G58" s="84">
        <f>SUM(LARGE(H58:AB58,{1,2,3,4,5,6}))</f>
        <v>250</v>
      </c>
      <c r="H58" s="91"/>
      <c r="I58" s="21"/>
      <c r="J58" s="21">
        <v>250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5"/>
      <c r="W58" s="35">
        <v>0</v>
      </c>
      <c r="X58" s="34">
        <v>0</v>
      </c>
      <c r="Y58" s="33">
        <v>0</v>
      </c>
      <c r="Z58" s="34">
        <v>0</v>
      </c>
      <c r="AA58" s="33">
        <v>0</v>
      </c>
      <c r="AB58" s="34">
        <v>0</v>
      </c>
    </row>
    <row r="59" spans="1:28" s="11" customFormat="1" ht="15" customHeight="1" thickBot="1" x14ac:dyDescent="0.35">
      <c r="A59" s="14" t="s">
        <v>56</v>
      </c>
      <c r="B59" s="47" t="str">
        <f>VLOOKUP(D59,Riepilogo!$A$4:$F$147,2,FALSE)</f>
        <v>CASALES EMANUELE</v>
      </c>
      <c r="C59" s="49" t="str">
        <f>VLOOKUP(D59,Riepilogo!$A$4:$F$147,3,FALSE)</f>
        <v>10/02/1967</v>
      </c>
      <c r="D59" s="47">
        <v>11760</v>
      </c>
      <c r="E59" s="47" t="str">
        <f>VLOOKUP(D59,Riepilogo!$A$4:$F$147,5,FALSE)</f>
        <v>ITA</v>
      </c>
      <c r="F59" s="69" t="str">
        <f>VLOOKUP(D59,Riepilogo!$A$4:$F$147,6,FALSE)</f>
        <v>MODENA BADMINTON</v>
      </c>
      <c r="G59" s="84">
        <f>SUM(LARGE(H59:AB59,{1,2,3,4,5,6}))</f>
        <v>249</v>
      </c>
      <c r="H59" s="91"/>
      <c r="I59" s="21"/>
      <c r="J59" s="21"/>
      <c r="K59" s="21"/>
      <c r="L59" s="21">
        <v>157</v>
      </c>
      <c r="M59" s="21"/>
      <c r="N59" s="21"/>
      <c r="O59" s="21"/>
      <c r="P59" s="21"/>
      <c r="Q59" s="21"/>
      <c r="R59" s="21"/>
      <c r="S59" s="21"/>
      <c r="T59" s="21"/>
      <c r="U59" s="21">
        <v>92</v>
      </c>
      <c r="V59" s="15"/>
      <c r="W59" s="35">
        <v>0</v>
      </c>
      <c r="X59" s="34">
        <v>0</v>
      </c>
      <c r="Y59" s="33">
        <v>0</v>
      </c>
      <c r="Z59" s="34">
        <v>0</v>
      </c>
      <c r="AA59" s="33">
        <v>0</v>
      </c>
      <c r="AB59" s="34">
        <v>0</v>
      </c>
    </row>
    <row r="60" spans="1:28" s="11" customFormat="1" ht="15" customHeight="1" thickBot="1" x14ac:dyDescent="0.35">
      <c r="A60" s="14" t="s">
        <v>57</v>
      </c>
      <c r="B60" s="47" t="str">
        <f>VLOOKUP(D60,Riepilogo!$A$4:$F$147,2,FALSE)</f>
        <v>BONINO MARCO</v>
      </c>
      <c r="C60" s="49" t="str">
        <f>VLOOKUP(D60,Riepilogo!$A$4:$F$147,3,FALSE)</f>
        <v>25/09/1969</v>
      </c>
      <c r="D60" s="47">
        <v>43379</v>
      </c>
      <c r="E60" s="47" t="str">
        <f>VLOOKUP(D60,Riepilogo!$A$4:$F$147,5,FALSE)</f>
        <v>ITA</v>
      </c>
      <c r="F60" s="69" t="str">
        <f>VLOOKUP(D60,Riepilogo!$A$4:$F$147,6,FALSE)</f>
        <v>LE BAXIE</v>
      </c>
      <c r="G60" s="84">
        <f>SUM(LARGE(H60:AB60,{1,2,3,4,5,6}))</f>
        <v>229</v>
      </c>
      <c r="H60" s="91"/>
      <c r="I60" s="21">
        <v>137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>
        <v>92</v>
      </c>
      <c r="V60" s="15"/>
      <c r="W60" s="35">
        <v>0</v>
      </c>
      <c r="X60" s="34">
        <v>0</v>
      </c>
      <c r="Y60" s="33">
        <v>0</v>
      </c>
      <c r="Z60" s="34">
        <v>0</v>
      </c>
      <c r="AA60" s="33">
        <v>0</v>
      </c>
      <c r="AB60" s="34">
        <v>0</v>
      </c>
    </row>
    <row r="61" spans="1:28" s="11" customFormat="1" ht="15" customHeight="1" thickBot="1" x14ac:dyDescent="0.35">
      <c r="A61" s="14" t="s">
        <v>58</v>
      </c>
      <c r="B61" s="47" t="str">
        <f>VLOOKUP(D61,Riepilogo!$A$4:$F$147,2,FALSE)</f>
        <v>PAVONE MARCO</v>
      </c>
      <c r="C61" s="49" t="str">
        <f>VLOOKUP(D61,Riepilogo!$A$4:$F$147,3,FALSE)</f>
        <v>23/01/1972</v>
      </c>
      <c r="D61" s="47">
        <v>66631</v>
      </c>
      <c r="E61" s="47" t="str">
        <f>VLOOKUP(D61,Riepilogo!$A$4:$F$147,5,FALSE)</f>
        <v>ITA</v>
      </c>
      <c r="F61" s="69" t="str">
        <f>VLOOKUP(D61,Riepilogo!$A$4:$F$147,6,FALSE)</f>
        <v>BADMINTON PAOLA</v>
      </c>
      <c r="G61" s="84">
        <f>SUM(LARGE(H61:AB61,{1,2,3,4,5,6}))</f>
        <v>213</v>
      </c>
      <c r="H61" s="91"/>
      <c r="I61" s="21"/>
      <c r="J61" s="21"/>
      <c r="K61" s="21">
        <v>213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15"/>
      <c r="W61" s="35">
        <v>0</v>
      </c>
      <c r="X61" s="34">
        <v>0</v>
      </c>
      <c r="Y61" s="33">
        <v>0</v>
      </c>
      <c r="Z61" s="34">
        <v>0</v>
      </c>
      <c r="AA61" s="33">
        <v>0</v>
      </c>
      <c r="AB61" s="34">
        <v>0</v>
      </c>
    </row>
    <row r="62" spans="1:28" s="11" customFormat="1" ht="15" customHeight="1" thickBot="1" x14ac:dyDescent="0.35">
      <c r="A62" s="14" t="s">
        <v>59</v>
      </c>
      <c r="B62" s="47" t="str">
        <f>VLOOKUP(D62,Riepilogo!$A$4:$F$147,2,FALSE)</f>
        <v>BITETTI ROCCANGELO</v>
      </c>
      <c r="C62" s="49" t="str">
        <f>VLOOKUP(D62,Riepilogo!$A$4:$F$147,3,FALSE)</f>
        <v>06/11/1977</v>
      </c>
      <c r="D62" s="47">
        <v>14839</v>
      </c>
      <c r="E62" s="47" t="str">
        <f>VLOOKUP(D62,Riepilogo!$A$4:$F$147,5,FALSE)</f>
        <v>ITA</v>
      </c>
      <c r="F62" s="69" t="str">
        <f>VLOOKUP(D62,Riepilogo!$A$4:$F$147,6,FALSE)</f>
        <v>SPORT EXPERIENCE IDEAS</v>
      </c>
      <c r="G62" s="84">
        <f>SUM(LARGE(H62:AB62,{1,2,3,4,5,6}))</f>
        <v>213</v>
      </c>
      <c r="H62" s="9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>
        <v>213</v>
      </c>
      <c r="U62" s="21"/>
      <c r="V62" s="15"/>
      <c r="W62" s="35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</row>
    <row r="63" spans="1:28" s="11" customFormat="1" ht="15" customHeight="1" thickBot="1" x14ac:dyDescent="0.35">
      <c r="A63" s="14" t="s">
        <v>60</v>
      </c>
      <c r="B63" s="47" t="str">
        <f>VLOOKUP(D63,Riepilogo!$A$4:$F$147,2,FALSE)</f>
        <v>MURGIA MARINO ANTONIO</v>
      </c>
      <c r="C63" s="49" t="str">
        <f>VLOOKUP(D63,Riepilogo!$A$4:$F$147,3,FALSE)</f>
        <v>18/06/1951</v>
      </c>
      <c r="D63" s="47">
        <v>11054</v>
      </c>
      <c r="E63" s="47" t="str">
        <f>VLOOKUP(D63,Riepilogo!$A$4:$F$147,5,FALSE)</f>
        <v>ITA</v>
      </c>
      <c r="F63" s="69" t="str">
        <f>VLOOKUP(D63,Riepilogo!$A$4:$F$147,6,FALSE)</f>
        <v>LE AQUILE</v>
      </c>
      <c r="G63" s="84">
        <f>SUM(LARGE(H63:AB63,{1,2,3,4,5,6}))</f>
        <v>205</v>
      </c>
      <c r="H63" s="91"/>
      <c r="I63" s="21"/>
      <c r="J63" s="21"/>
      <c r="K63" s="21"/>
      <c r="L63" s="21">
        <v>205</v>
      </c>
      <c r="M63" s="21"/>
      <c r="N63" s="21"/>
      <c r="O63" s="21"/>
      <c r="P63" s="21"/>
      <c r="Q63" s="21"/>
      <c r="R63" s="21"/>
      <c r="S63" s="21"/>
      <c r="T63" s="21"/>
      <c r="U63" s="21"/>
      <c r="V63" s="15"/>
      <c r="W63" s="35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</row>
    <row r="64" spans="1:28" s="11" customFormat="1" ht="15" customHeight="1" thickBot="1" x14ac:dyDescent="0.35">
      <c r="A64" s="14" t="s">
        <v>61</v>
      </c>
      <c r="B64" s="47" t="str">
        <f>VLOOKUP(D64,Riepilogo!$A$4:$F$147,2,FALSE)</f>
        <v>BERNHARDT GUNTER LUTZ</v>
      </c>
      <c r="C64" s="49" t="str">
        <f>VLOOKUP(D64,Riepilogo!$A$4:$F$147,3,FALSE)</f>
        <v>14/11/1956</v>
      </c>
      <c r="D64" s="47">
        <v>10515</v>
      </c>
      <c r="E64" s="47" t="str">
        <f>VLOOKUP(D64,Riepilogo!$A$4:$F$147,5,FALSE)</f>
        <v>GER</v>
      </c>
      <c r="F64" s="69" t="str">
        <f>VLOOKUP(D64,Riepilogo!$A$4:$F$147,6,FALSE)</f>
        <v>VIGNANELLO BC</v>
      </c>
      <c r="G64" s="84">
        <f>SUM(LARGE(H64:AB64,{1,2,3,4,5,6}))</f>
        <v>205</v>
      </c>
      <c r="H64" s="91"/>
      <c r="I64" s="21"/>
      <c r="J64" s="21"/>
      <c r="K64" s="21"/>
      <c r="L64" s="21">
        <v>205</v>
      </c>
      <c r="M64" s="21"/>
      <c r="N64" s="21"/>
      <c r="O64" s="21"/>
      <c r="P64" s="21"/>
      <c r="Q64" s="21"/>
      <c r="R64" s="21"/>
      <c r="S64" s="21"/>
      <c r="T64" s="21"/>
      <c r="U64" s="21"/>
      <c r="V64" s="15"/>
      <c r="W64" s="35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</row>
    <row r="65" spans="1:28" s="11" customFormat="1" ht="15" customHeight="1" thickBot="1" x14ac:dyDescent="0.35">
      <c r="A65" s="14" t="s">
        <v>62</v>
      </c>
      <c r="B65" s="47" t="str">
        <f>VLOOKUP(D65,Riepilogo!$A$4:$F$147,2,FALSE)</f>
        <v>MAIR HANNES</v>
      </c>
      <c r="C65" s="49" t="str">
        <f>VLOOKUP(D65,Riepilogo!$A$4:$F$147,3,FALSE)</f>
        <v>09/02/1965</v>
      </c>
      <c r="D65" s="47">
        <v>9766</v>
      </c>
      <c r="E65" s="47" t="str">
        <f>VLOOKUP(D65,Riepilogo!$A$4:$F$147,5,FALSE)</f>
        <v>ITA</v>
      </c>
      <c r="F65" s="69" t="str">
        <f>VLOOKUP(D65,Riepilogo!$A$4:$F$147,6,FALSE)</f>
        <v>ASV MALLES</v>
      </c>
      <c r="G65" s="84">
        <f>SUM(LARGE(H65:AB65,{1,2,3,4,5,6}))</f>
        <v>205</v>
      </c>
      <c r="H65" s="91"/>
      <c r="I65" s="21"/>
      <c r="J65" s="21"/>
      <c r="K65" s="21"/>
      <c r="L65" s="21">
        <v>205</v>
      </c>
      <c r="M65" s="21"/>
      <c r="N65" s="21"/>
      <c r="O65" s="21"/>
      <c r="P65" s="21"/>
      <c r="Q65" s="21"/>
      <c r="R65" s="21"/>
      <c r="S65" s="21"/>
      <c r="T65" s="21"/>
      <c r="U65" s="21"/>
      <c r="V65" s="15"/>
      <c r="W65" s="35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</row>
    <row r="66" spans="1:28" s="11" customFormat="1" ht="15" customHeight="1" thickBot="1" x14ac:dyDescent="0.35">
      <c r="A66" s="14" t="s">
        <v>63</v>
      </c>
      <c r="B66" s="47" t="str">
        <f>VLOOKUP(D66,Riepilogo!$A$4:$F$147,2,FALSE)</f>
        <v>KISS ATTILA</v>
      </c>
      <c r="C66" s="49" t="str">
        <f>VLOOKUP(D66,Riepilogo!$A$4:$F$147,3,FALSE)</f>
        <v>13/02/1967</v>
      </c>
      <c r="D66" s="47">
        <v>14099</v>
      </c>
      <c r="E66" s="47" t="str">
        <f>VLOOKUP(D66,Riepilogo!$A$4:$F$147,5,FALSE)</f>
        <v>HUN</v>
      </c>
      <c r="F66" s="69" t="str">
        <f>VLOOKUP(D66,Riepilogo!$A$4:$F$147,6,FALSE)</f>
        <v>BC MILANO</v>
      </c>
      <c r="G66" s="84">
        <f>SUM(LARGE(H66:AB66,{1,2,3,4,5,6}))</f>
        <v>205</v>
      </c>
      <c r="H66" s="91"/>
      <c r="I66" s="21"/>
      <c r="J66" s="21"/>
      <c r="K66" s="21"/>
      <c r="L66" s="21">
        <v>205</v>
      </c>
      <c r="M66" s="21"/>
      <c r="N66" s="21"/>
      <c r="O66" s="21"/>
      <c r="P66" s="21"/>
      <c r="Q66" s="21"/>
      <c r="R66" s="21"/>
      <c r="S66" s="21"/>
      <c r="T66" s="21"/>
      <c r="U66" s="21"/>
      <c r="V66" s="15"/>
      <c r="W66" s="35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</row>
    <row r="67" spans="1:28" s="11" customFormat="1" ht="15" customHeight="1" thickBot="1" x14ac:dyDescent="0.35">
      <c r="A67" s="14" t="s">
        <v>64</v>
      </c>
      <c r="B67" s="47" t="str">
        <f>VLOOKUP(D67,Riepilogo!$A$4:$F$147,2,FALSE)</f>
        <v>THOMASER BERNHARD</v>
      </c>
      <c r="C67" s="49" t="str">
        <f>VLOOKUP(D67,Riepilogo!$A$4:$F$147,3,FALSE)</f>
        <v>20/10/1970</v>
      </c>
      <c r="D67" s="47">
        <v>10803</v>
      </c>
      <c r="E67" s="47" t="str">
        <f>VLOOKUP(D67,Riepilogo!$A$4:$F$147,5,FALSE)</f>
        <v>ITA</v>
      </c>
      <c r="F67" s="69" t="str">
        <f>VLOOKUP(D67,Riepilogo!$A$4:$F$147,6,FALSE)</f>
        <v>ASSV BRIXEN</v>
      </c>
      <c r="G67" s="84">
        <f>SUM(LARGE(H67:AB67,{1,2,3,4,5,6}))</f>
        <v>205</v>
      </c>
      <c r="H67" s="91"/>
      <c r="I67" s="21"/>
      <c r="J67" s="21"/>
      <c r="K67" s="21"/>
      <c r="L67" s="21">
        <v>205</v>
      </c>
      <c r="M67" s="21"/>
      <c r="N67" s="21"/>
      <c r="O67" s="21"/>
      <c r="P67" s="21"/>
      <c r="Q67" s="21"/>
      <c r="R67" s="21"/>
      <c r="S67" s="21"/>
      <c r="T67" s="21"/>
      <c r="U67" s="21"/>
      <c r="V67" s="15"/>
      <c r="W67" s="35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</row>
    <row r="68" spans="1:28" s="11" customFormat="1" ht="15" customHeight="1" thickBot="1" x14ac:dyDescent="0.35">
      <c r="A68" s="14" t="s">
        <v>65</v>
      </c>
      <c r="B68" s="47" t="str">
        <f>VLOOKUP(D68,Riepilogo!$A$4:$F$147,2,FALSE)</f>
        <v>TERLIZZI GIANLUCA</v>
      </c>
      <c r="C68" s="49" t="str">
        <f>VLOOKUP(D68,Riepilogo!$A$4:$F$147,3,FALSE)</f>
        <v>28/01/1978</v>
      </c>
      <c r="D68" s="47">
        <v>23321</v>
      </c>
      <c r="E68" s="47" t="str">
        <f>VLOOKUP(D68,Riepilogo!$A$4:$F$147,5,FALSE)</f>
        <v>ITA</v>
      </c>
      <c r="F68" s="69" t="str">
        <f>VLOOKUP(D68,Riepilogo!$A$4:$F$147,6,FALSE)</f>
        <v>VIGNANELLO BC</v>
      </c>
      <c r="G68" s="84">
        <f>SUM(LARGE(H68:AB68,{1,2,3,4,5,6}))</f>
        <v>205</v>
      </c>
      <c r="H68" s="91"/>
      <c r="I68" s="21"/>
      <c r="J68" s="21"/>
      <c r="K68" s="21"/>
      <c r="L68" s="21">
        <v>205</v>
      </c>
      <c r="M68" s="21"/>
      <c r="N68" s="21"/>
      <c r="O68" s="21"/>
      <c r="P68" s="21"/>
      <c r="Q68" s="21"/>
      <c r="R68" s="21"/>
      <c r="S68" s="21"/>
      <c r="T68" s="21"/>
      <c r="U68" s="21"/>
      <c r="V68" s="15"/>
      <c r="W68" s="35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</row>
    <row r="69" spans="1:28" s="11" customFormat="1" ht="15" customHeight="1" thickBot="1" x14ac:dyDescent="0.35">
      <c r="A69" s="14" t="s">
        <v>66</v>
      </c>
      <c r="B69" s="47" t="str">
        <f>VLOOKUP(D69,Riepilogo!$A$4:$F$147,2,FALSE)</f>
        <v>CAPATI GINO</v>
      </c>
      <c r="C69" s="49" t="str">
        <f>VLOOKUP(D69,Riepilogo!$A$4:$F$147,3,FALSE)</f>
        <v>19/09/1978</v>
      </c>
      <c r="D69" s="47">
        <v>14421</v>
      </c>
      <c r="E69" s="47" t="str">
        <f>VLOOKUP(D69,Riepilogo!$A$4:$F$147,5,FALSE)</f>
        <v>ITA</v>
      </c>
      <c r="F69" s="69" t="str">
        <f>VLOOKUP(D69,Riepilogo!$A$4:$F$147,6,FALSE)</f>
        <v>VIGNANELLO BC</v>
      </c>
      <c r="G69" s="84">
        <f>SUM(LARGE(H69:AB69,{1,2,3,4,5,6}))</f>
        <v>205</v>
      </c>
      <c r="H69" s="91"/>
      <c r="I69" s="21"/>
      <c r="J69" s="21"/>
      <c r="K69" s="21"/>
      <c r="L69" s="21">
        <v>205</v>
      </c>
      <c r="M69" s="21"/>
      <c r="N69" s="21"/>
      <c r="O69" s="21"/>
      <c r="P69" s="21"/>
      <c r="Q69" s="21"/>
      <c r="R69" s="21"/>
      <c r="S69" s="21"/>
      <c r="T69" s="21"/>
      <c r="U69" s="21"/>
      <c r="V69" s="15"/>
      <c r="W69" s="35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</row>
    <row r="70" spans="1:28" s="11" customFormat="1" ht="15" customHeight="1" thickBot="1" x14ac:dyDescent="0.35">
      <c r="A70" s="14" t="s">
        <v>67</v>
      </c>
      <c r="B70" s="47" t="str">
        <f>VLOOKUP(D70,Riepilogo!$A$4:$F$147,2,FALSE)</f>
        <v>AHMED RAZA ALI</v>
      </c>
      <c r="C70" s="49" t="str">
        <f>VLOOKUP(D70,Riepilogo!$A$4:$F$147,3,FALSE)</f>
        <v>07/04/1979</v>
      </c>
      <c r="D70" s="47">
        <v>141748</v>
      </c>
      <c r="E70" s="47" t="str">
        <f>VLOOKUP(D70,Riepilogo!$A$4:$F$147,5,FALSE)</f>
        <v>ITA</v>
      </c>
      <c r="F70" s="69" t="str">
        <f>VLOOKUP(D70,Riepilogo!$A$4:$F$147,6,FALSE)</f>
        <v>CUS BERGAMO</v>
      </c>
      <c r="G70" s="84">
        <f>SUM(LARGE(H70:AB70,{1,2,3,4,5,6}))</f>
        <v>205</v>
      </c>
      <c r="H70" s="91"/>
      <c r="I70" s="21"/>
      <c r="J70" s="21"/>
      <c r="K70" s="21"/>
      <c r="L70" s="21">
        <v>205</v>
      </c>
      <c r="M70" s="21"/>
      <c r="N70" s="21"/>
      <c r="O70" s="21"/>
      <c r="P70" s="21"/>
      <c r="Q70" s="21"/>
      <c r="R70" s="21"/>
      <c r="S70" s="21"/>
      <c r="T70" s="21"/>
      <c r="U70" s="21"/>
      <c r="V70" s="15"/>
      <c r="W70" s="35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</row>
    <row r="71" spans="1:28" s="11" customFormat="1" ht="15" customHeight="1" thickBot="1" x14ac:dyDescent="0.35">
      <c r="A71" s="14" t="s">
        <v>68</v>
      </c>
      <c r="B71" s="47" t="str">
        <f>VLOOKUP(D71,Riepilogo!$A$4:$F$147,2,FALSE)</f>
        <v>MURRU SIMONE</v>
      </c>
      <c r="C71" s="49" t="str">
        <f>VLOOKUP(D71,Riepilogo!$A$4:$F$147,3,FALSE)</f>
        <v>18/03/1982</v>
      </c>
      <c r="D71" s="47">
        <v>24677</v>
      </c>
      <c r="E71" s="47" t="str">
        <f>VLOOKUP(D71,Riepilogo!$A$4:$F$147,5,FALSE)</f>
        <v>ITA</v>
      </c>
      <c r="F71" s="69" t="str">
        <f>VLOOKUP(D71,Riepilogo!$A$4:$F$147,6,FALSE)</f>
        <v>LE AQUILE</v>
      </c>
      <c r="G71" s="84">
        <f>SUM(LARGE(H71:AB71,{1,2,3,4,5,6}))</f>
        <v>205</v>
      </c>
      <c r="H71" s="91"/>
      <c r="I71" s="21"/>
      <c r="J71" s="21"/>
      <c r="K71" s="21"/>
      <c r="L71" s="21">
        <v>205</v>
      </c>
      <c r="M71" s="21"/>
      <c r="N71" s="21"/>
      <c r="O71" s="21"/>
      <c r="P71" s="21"/>
      <c r="Q71" s="21"/>
      <c r="R71" s="21"/>
      <c r="S71" s="21"/>
      <c r="T71" s="21"/>
      <c r="U71" s="21"/>
      <c r="V71" s="15"/>
      <c r="W71" s="35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</row>
    <row r="72" spans="1:28" s="11" customFormat="1" ht="15" customHeight="1" thickBot="1" x14ac:dyDescent="0.35">
      <c r="A72" s="14" t="s">
        <v>69</v>
      </c>
      <c r="B72" s="47" t="str">
        <f>VLOOKUP(D72,Riepilogo!$A$4:$F$147,2,FALSE)</f>
        <v>IKEDA OSAMU</v>
      </c>
      <c r="C72" s="49">
        <f>VLOOKUP(D72,Riepilogo!$A$4:$F$147,3,FALSE)</f>
        <v>25452</v>
      </c>
      <c r="D72" s="47">
        <v>12137</v>
      </c>
      <c r="E72" s="47" t="str">
        <f>VLOOKUP(D72,Riepilogo!$A$4:$F$147,5,FALSE)</f>
        <v>JAP</v>
      </c>
      <c r="F72" s="69" t="str">
        <f>VLOOKUP(D72,Riepilogo!$A$4:$F$147,6,FALSE)</f>
        <v>BC MILANO</v>
      </c>
      <c r="G72" s="84">
        <f>SUM(LARGE(H72:AB72,{1,2,3,4,5,6}))</f>
        <v>192</v>
      </c>
      <c r="H72" s="9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>
        <v>137</v>
      </c>
      <c r="T72" s="21"/>
      <c r="U72" s="21"/>
      <c r="V72" s="15">
        <v>55</v>
      </c>
      <c r="W72" s="35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</row>
    <row r="73" spans="1:28" s="11" customFormat="1" ht="15" customHeight="1" thickBot="1" x14ac:dyDescent="0.35">
      <c r="A73" s="14" t="s">
        <v>70</v>
      </c>
      <c r="B73" s="47" t="str">
        <f>VLOOKUP(D73,Riepilogo!$A$4:$F$147,2,FALSE)</f>
        <v>SCAVINO CLAUDIO</v>
      </c>
      <c r="C73" s="49">
        <f>VLOOKUP(D73,Riepilogo!$A$4:$F$147,3,FALSE)</f>
        <v>24350</v>
      </c>
      <c r="D73" s="47">
        <v>209061</v>
      </c>
      <c r="E73" s="47" t="str">
        <f>VLOOKUP(D73,Riepilogo!$A$4:$F$147,5,FALSE)</f>
        <v>ITA</v>
      </c>
      <c r="F73" s="69" t="str">
        <f>VLOOKUP(D73,Riepilogo!$A$4:$F$147,6,FALSE)</f>
        <v>CUS TORINO</v>
      </c>
      <c r="G73" s="84">
        <f>SUM(LARGE(H73:AB73,{1,2,3,4,5,6}))</f>
        <v>184</v>
      </c>
      <c r="H73" s="91"/>
      <c r="I73" s="21"/>
      <c r="J73" s="21"/>
      <c r="K73" s="21"/>
      <c r="L73" s="21"/>
      <c r="M73" s="21"/>
      <c r="N73" s="21"/>
      <c r="O73" s="21"/>
      <c r="P73" s="21"/>
      <c r="Q73" s="21">
        <v>92</v>
      </c>
      <c r="R73" s="21"/>
      <c r="S73" s="21"/>
      <c r="T73" s="21"/>
      <c r="U73" s="21">
        <v>92</v>
      </c>
      <c r="V73" s="15"/>
      <c r="W73" s="35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</row>
    <row r="74" spans="1:28" s="11" customFormat="1" ht="15" customHeight="1" thickBot="1" x14ac:dyDescent="0.35">
      <c r="A74" s="14" t="s">
        <v>71</v>
      </c>
      <c r="B74" s="47" t="str">
        <f>VLOOKUP(D74,Riepilogo!$A$4:$F$147,2,FALSE)</f>
        <v>PATRONE GIOVANNI</v>
      </c>
      <c r="C74" s="49" t="str">
        <f>VLOOKUP(D74,Riepilogo!$A$4:$F$147,3,FALSE)</f>
        <v>27/07/1964</v>
      </c>
      <c r="D74" s="47">
        <v>43258</v>
      </c>
      <c r="E74" s="47" t="str">
        <f>VLOOKUP(D74,Riepilogo!$A$4:$F$147,5,FALSE)</f>
        <v>ITA</v>
      </c>
      <c r="F74" s="69" t="str">
        <f>VLOOKUP(D74,Riepilogo!$A$4:$F$147,6,FALSE)</f>
        <v>BOCCARDO NOVI</v>
      </c>
      <c r="G74" s="84">
        <f>SUM(LARGE(H74:AB74,{1,2,3,4,5,6}))</f>
        <v>175</v>
      </c>
      <c r="H74" s="91"/>
      <c r="I74" s="21">
        <v>175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5"/>
      <c r="W74" s="35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</row>
    <row r="75" spans="1:28" s="11" customFormat="1" ht="15" customHeight="1" thickBot="1" x14ac:dyDescent="0.35">
      <c r="A75" s="14" t="s">
        <v>72</v>
      </c>
      <c r="B75" s="47" t="str">
        <f>VLOOKUP(D75,Riepilogo!$A$4:$F$147,2,FALSE)</f>
        <v>ZANIN EMANUELE</v>
      </c>
      <c r="C75" s="49" t="str">
        <f>VLOOKUP(D75,Riepilogo!$A$4:$F$147,3,FALSE)</f>
        <v>13/01/1970</v>
      </c>
      <c r="D75" s="47">
        <v>12135</v>
      </c>
      <c r="E75" s="47" t="str">
        <f>VLOOKUP(D75,Riepilogo!$A$4:$F$147,5,FALSE)</f>
        <v>ITA</v>
      </c>
      <c r="F75" s="69" t="str">
        <f>VLOOKUP(D75,Riepilogo!$A$4:$F$147,6,FALSE)</f>
        <v>BC MILANO</v>
      </c>
      <c r="G75" s="84">
        <f>SUM(LARGE(H75:AB75,{1,2,3,4,5,6}))</f>
        <v>175</v>
      </c>
      <c r="H75" s="91"/>
      <c r="I75" s="21"/>
      <c r="J75" s="21"/>
      <c r="K75" s="21"/>
      <c r="L75" s="21"/>
      <c r="M75" s="21"/>
      <c r="N75" s="21">
        <v>175</v>
      </c>
      <c r="O75" s="21"/>
      <c r="P75" s="21"/>
      <c r="Q75" s="21"/>
      <c r="R75" s="21"/>
      <c r="S75" s="21"/>
      <c r="T75" s="21"/>
      <c r="U75" s="21"/>
      <c r="V75" s="15"/>
      <c r="W75" s="35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</row>
    <row r="76" spans="1:28" s="11" customFormat="1" ht="15" customHeight="1" thickBot="1" x14ac:dyDescent="0.35">
      <c r="A76" s="14" t="s">
        <v>73</v>
      </c>
      <c r="B76" s="47" t="str">
        <f>VLOOKUP(D76,Riepilogo!$A$4:$F$147,2,FALSE)</f>
        <v>SKOROKHOD OLEKSII</v>
      </c>
      <c r="C76" s="49">
        <f>VLOOKUP(D76,Riepilogo!$A$4:$F$147,3,FALSE)</f>
        <v>27152</v>
      </c>
      <c r="D76" s="47">
        <v>207451</v>
      </c>
      <c r="E76" s="47" t="str">
        <f>VLOOKUP(D76,Riepilogo!$A$4:$F$147,5,FALSE)</f>
        <v>ITA</v>
      </c>
      <c r="F76" s="69" t="str">
        <f>VLOOKUP(D76,Riepilogo!$A$4:$F$147,6,FALSE)</f>
        <v>CUS TORINO</v>
      </c>
      <c r="G76" s="84">
        <f>SUM(LARGE(H76:AB76,{1,2,3,4,5,6}))</f>
        <v>175</v>
      </c>
      <c r="H76" s="9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>
        <v>175</v>
      </c>
      <c r="V76" s="15"/>
      <c r="W76" s="35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</row>
    <row r="77" spans="1:28" s="11" customFormat="1" ht="15" customHeight="1" thickBot="1" x14ac:dyDescent="0.35">
      <c r="A77" s="14" t="s">
        <v>74</v>
      </c>
      <c r="B77" s="47" t="str">
        <f>VLOOKUP(D77,Riepilogo!$A$4:$F$147,2,FALSE)</f>
        <v>LANZNASTER KARL</v>
      </c>
      <c r="C77" s="49" t="str">
        <f>VLOOKUP(D77,Riepilogo!$A$4:$F$147,3,FALSE)</f>
        <v>13/05/1963</v>
      </c>
      <c r="D77" s="47">
        <v>11318</v>
      </c>
      <c r="E77" s="47" t="str">
        <f>VLOOKUP(D77,Riepilogo!$A$4:$F$147,5,FALSE)</f>
        <v>ITA</v>
      </c>
      <c r="F77" s="69" t="str">
        <f>VLOOKUP(D77,Riepilogo!$A$4:$F$147,6,FALSE)</f>
        <v>ASV UBERETSCH</v>
      </c>
      <c r="G77" s="84">
        <f>SUM(LARGE(H77:AB77,{1,2,3,4,5,6}))</f>
        <v>157</v>
      </c>
      <c r="H77" s="91"/>
      <c r="I77" s="21"/>
      <c r="J77" s="21"/>
      <c r="K77" s="21"/>
      <c r="L77" s="21">
        <v>157</v>
      </c>
      <c r="M77" s="21"/>
      <c r="N77" s="21"/>
      <c r="O77" s="21"/>
      <c r="P77" s="21"/>
      <c r="Q77" s="21"/>
      <c r="R77" s="21"/>
      <c r="S77" s="21"/>
      <c r="T77" s="21"/>
      <c r="U77" s="21"/>
      <c r="V77" s="15"/>
      <c r="W77" s="35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</row>
    <row r="78" spans="1:28" s="11" customFormat="1" ht="15" customHeight="1" thickBot="1" x14ac:dyDescent="0.35">
      <c r="A78" s="14" t="s">
        <v>75</v>
      </c>
      <c r="B78" s="47" t="str">
        <f>VLOOKUP(D78,Riepilogo!$A$4:$F$147,2,FALSE)</f>
        <v>CASULA LUCA GIOVANNI ANTIOCO</v>
      </c>
      <c r="C78" s="49" t="str">
        <f>VLOOKUP(D78,Riepilogo!$A$4:$F$147,3,FALSE)</f>
        <v>28/09/1971</v>
      </c>
      <c r="D78" s="47">
        <v>22076</v>
      </c>
      <c r="E78" s="47" t="str">
        <f>VLOOKUP(D78,Riepilogo!$A$4:$F$147,5,FALSE)</f>
        <v>ITA</v>
      </c>
      <c r="F78" s="69" t="str">
        <f>VLOOKUP(D78,Riepilogo!$A$4:$F$147,6,FALSE)</f>
        <v>LE AQUILE</v>
      </c>
      <c r="G78" s="84">
        <f>SUM(LARGE(H78:AB78,{1,2,3,4,5,6}))</f>
        <v>157</v>
      </c>
      <c r="H78" s="91"/>
      <c r="I78" s="21"/>
      <c r="J78" s="21"/>
      <c r="K78" s="21"/>
      <c r="L78" s="21">
        <v>157</v>
      </c>
      <c r="M78" s="21"/>
      <c r="N78" s="21"/>
      <c r="O78" s="21"/>
      <c r="P78" s="21"/>
      <c r="Q78" s="21"/>
      <c r="R78" s="21"/>
      <c r="S78" s="21"/>
      <c r="T78" s="21"/>
      <c r="U78" s="21"/>
      <c r="V78" s="15"/>
      <c r="W78" s="35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</row>
    <row r="79" spans="1:28" s="11" customFormat="1" ht="15" customHeight="1" thickBot="1" x14ac:dyDescent="0.35">
      <c r="A79" s="14" t="s">
        <v>76</v>
      </c>
      <c r="B79" s="47" t="str">
        <f>VLOOKUP(D79,Riepilogo!$A$4:$F$147,2,FALSE)</f>
        <v>PROCACCINI MAURO</v>
      </c>
      <c r="C79" s="49" t="str">
        <f>VLOOKUP(D79,Riepilogo!$A$4:$F$147,3,FALSE)</f>
        <v>18/05/1978</v>
      </c>
      <c r="D79" s="47">
        <v>23256</v>
      </c>
      <c r="E79" s="47" t="str">
        <f>VLOOKUP(D79,Riepilogo!$A$4:$F$147,5,FALSE)</f>
        <v>ITA</v>
      </c>
      <c r="F79" s="69" t="str">
        <f>VLOOKUP(D79,Riepilogo!$A$4:$F$147,6,FALSE)</f>
        <v>POL MARCOLINIADI</v>
      </c>
      <c r="G79" s="84">
        <f>SUM(LARGE(H79:AB79,{1,2,3,4,5,6}))</f>
        <v>157</v>
      </c>
      <c r="H79" s="91"/>
      <c r="I79" s="21"/>
      <c r="J79" s="21"/>
      <c r="K79" s="21"/>
      <c r="L79" s="21">
        <v>157</v>
      </c>
      <c r="M79" s="21"/>
      <c r="N79" s="21"/>
      <c r="O79" s="21"/>
      <c r="P79" s="21"/>
      <c r="Q79" s="21"/>
      <c r="R79" s="21"/>
      <c r="S79" s="21"/>
      <c r="T79" s="21"/>
      <c r="U79" s="21"/>
      <c r="V79" s="15"/>
      <c r="W79" s="35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</row>
    <row r="80" spans="1:28" s="11" customFormat="1" ht="15" customHeight="1" thickBot="1" x14ac:dyDescent="0.35">
      <c r="A80" s="14" t="s">
        <v>77</v>
      </c>
      <c r="B80" s="47" t="str">
        <f>VLOOKUP(D80,Riepilogo!$A$4:$F$147,2,FALSE)</f>
        <v>CICIRELLO FRANCESCO</v>
      </c>
      <c r="C80" s="49" t="str">
        <f>VLOOKUP(D80,Riepilogo!$A$4:$F$147,3,FALSE)</f>
        <v>10/05/1980</v>
      </c>
      <c r="D80" s="47">
        <v>43222</v>
      </c>
      <c r="E80" s="47" t="str">
        <f>VLOOKUP(D80,Riepilogo!$A$4:$F$147,5,FALSE)</f>
        <v>ITA</v>
      </c>
      <c r="F80" s="69" t="str">
        <f>VLOOKUP(D80,Riepilogo!$A$4:$F$147,6,FALSE)</f>
        <v>THE STARS</v>
      </c>
      <c r="G80" s="84">
        <f>SUM(LARGE(H80:AB80,{1,2,3,4,5,6}))</f>
        <v>157</v>
      </c>
      <c r="H80" s="91"/>
      <c r="I80" s="21"/>
      <c r="J80" s="21"/>
      <c r="K80" s="21"/>
      <c r="L80" s="21">
        <v>157</v>
      </c>
      <c r="M80" s="21"/>
      <c r="N80" s="21"/>
      <c r="O80" s="21"/>
      <c r="P80" s="21"/>
      <c r="Q80" s="21"/>
      <c r="R80" s="21"/>
      <c r="S80" s="21"/>
      <c r="T80" s="21"/>
      <c r="U80" s="21"/>
      <c r="V80" s="15"/>
      <c r="W80" s="35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</row>
    <row r="81" spans="1:28" s="11" customFormat="1" ht="15" customHeight="1" thickBot="1" x14ac:dyDescent="0.35">
      <c r="A81" s="14" t="s">
        <v>78</v>
      </c>
      <c r="B81" s="47" t="str">
        <f>VLOOKUP(D81,Riepilogo!$A$4:$F$147,2,FALSE)</f>
        <v>AGAZZI ROBERTO</v>
      </c>
      <c r="C81" s="49" t="str">
        <f>VLOOKUP(D81,Riepilogo!$A$4:$F$147,3,FALSE)</f>
        <v>26/05/1966</v>
      </c>
      <c r="D81" s="47">
        <v>21909</v>
      </c>
      <c r="E81" s="47" t="str">
        <f>VLOOKUP(D81,Riepilogo!$A$4:$F$147,5,FALSE)</f>
        <v>ITA</v>
      </c>
      <c r="F81" s="69" t="str">
        <f>VLOOKUP(D81,Riepilogo!$A$4:$F$147,6,FALSE)</f>
        <v>LARIO BC</v>
      </c>
      <c r="G81" s="84">
        <f>SUM(LARGE(H81:AB81,{1,2,3,4,5,6}))</f>
        <v>147</v>
      </c>
      <c r="H81" s="9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>
        <v>55</v>
      </c>
      <c r="T81" s="21"/>
      <c r="U81" s="21">
        <v>92</v>
      </c>
      <c r="V81" s="15"/>
      <c r="W81" s="35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</row>
    <row r="82" spans="1:28" s="11" customFormat="1" ht="15" customHeight="1" thickBot="1" x14ac:dyDescent="0.35">
      <c r="A82" s="14" t="s">
        <v>79</v>
      </c>
      <c r="B82" s="47" t="str">
        <f>VLOOKUP(D82,Riepilogo!$A$4:$F$147,2,FALSE)</f>
        <v>RINALDO MAURIZIO</v>
      </c>
      <c r="C82" s="49" t="str">
        <f>VLOOKUP(D82,Riepilogo!$A$4:$F$147,3,FALSE)</f>
        <v>27/05/1957</v>
      </c>
      <c r="D82" s="47">
        <v>24685</v>
      </c>
      <c r="E82" s="47" t="str">
        <f>VLOOKUP(D82,Riepilogo!$A$4:$F$147,5,FALSE)</f>
        <v>ITA</v>
      </c>
      <c r="F82" s="69" t="str">
        <f>VLOOKUP(D82,Riepilogo!$A$4:$F$147,6,FALSE)</f>
        <v>GANDHI BADMINTON</v>
      </c>
      <c r="G82" s="84">
        <f>SUM(LARGE(H82:AB82,{1,2,3,4,5,6}))</f>
        <v>137</v>
      </c>
      <c r="H82" s="9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>
        <v>137</v>
      </c>
      <c r="V82" s="15"/>
      <c r="W82" s="35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</row>
    <row r="83" spans="1:28" s="11" customFormat="1" ht="15" customHeight="1" thickBot="1" x14ac:dyDescent="0.35">
      <c r="A83" s="14" t="s">
        <v>80</v>
      </c>
      <c r="B83" s="47" t="str">
        <f>VLOOKUP(D83,Riepilogo!$A$4:$F$147,2,FALSE)</f>
        <v>FUDA MAURIZIO</v>
      </c>
      <c r="C83" s="49" t="str">
        <f>VLOOKUP(D83,Riepilogo!$A$4:$F$147,3,FALSE)</f>
        <v>16/12/1957</v>
      </c>
      <c r="D83" s="47">
        <v>16587</v>
      </c>
      <c r="E83" s="47" t="str">
        <f>VLOOKUP(D83,Riepilogo!$A$4:$F$147,5,FALSE)</f>
        <v>ITA</v>
      </c>
      <c r="F83" s="69" t="str">
        <f>VLOOKUP(D83,Riepilogo!$A$4:$F$147,6,FALSE)</f>
        <v>ROMA BC</v>
      </c>
      <c r="G83" s="84">
        <f>SUM(LARGE(H83:AB83,{1,2,3,4,5,6}))</f>
        <v>137</v>
      </c>
      <c r="H83" s="91"/>
      <c r="I83" s="21"/>
      <c r="J83" s="21">
        <v>137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15"/>
      <c r="W83" s="35">
        <v>0</v>
      </c>
      <c r="X83" s="34">
        <v>0</v>
      </c>
      <c r="Y83" s="33">
        <v>0</v>
      </c>
      <c r="Z83" s="34">
        <v>0</v>
      </c>
      <c r="AA83" s="33">
        <v>0</v>
      </c>
      <c r="AB83" s="34">
        <v>0</v>
      </c>
    </row>
    <row r="84" spans="1:28" s="11" customFormat="1" ht="15" customHeight="1" thickBot="1" x14ac:dyDescent="0.35">
      <c r="A84" s="14" t="s">
        <v>81</v>
      </c>
      <c r="B84" s="47" t="str">
        <f>VLOOKUP(D84,Riepilogo!$A$4:$F$147,2,FALSE)</f>
        <v>BOSSATI EZIO</v>
      </c>
      <c r="C84" s="49" t="str">
        <f>VLOOKUP(D84,Riepilogo!$A$4:$F$147,3,FALSE)</f>
        <v>03/06/1960</v>
      </c>
      <c r="D84" s="47">
        <v>22312</v>
      </c>
      <c r="E84" s="47" t="str">
        <f>VLOOKUP(D84,Riepilogo!$A$4:$F$147,5,FALSE)</f>
        <v>ITA</v>
      </c>
      <c r="F84" s="69" t="str">
        <f>VLOOKUP(D84,Riepilogo!$A$4:$F$147,6,FALSE)</f>
        <v>ALBA SHUTTLE</v>
      </c>
      <c r="G84" s="84">
        <f>SUM(LARGE(H84:AB84,{1,2,3,4,5,6}))</f>
        <v>137</v>
      </c>
      <c r="H84" s="91"/>
      <c r="I84" s="21"/>
      <c r="J84" s="21"/>
      <c r="K84" s="21"/>
      <c r="L84" s="21"/>
      <c r="M84" s="21">
        <v>137</v>
      </c>
      <c r="N84" s="21"/>
      <c r="O84" s="21"/>
      <c r="P84" s="21"/>
      <c r="Q84" s="21"/>
      <c r="R84" s="21"/>
      <c r="S84" s="21"/>
      <c r="T84" s="21"/>
      <c r="U84" s="21"/>
      <c r="V84" s="15"/>
      <c r="W84" s="35">
        <v>0</v>
      </c>
      <c r="X84" s="34">
        <v>0</v>
      </c>
      <c r="Y84" s="33">
        <v>0</v>
      </c>
      <c r="Z84" s="34">
        <v>0</v>
      </c>
      <c r="AA84" s="33">
        <v>0</v>
      </c>
      <c r="AB84" s="34">
        <v>0</v>
      </c>
    </row>
    <row r="85" spans="1:28" s="11" customFormat="1" ht="15" customHeight="1" thickBot="1" x14ac:dyDescent="0.35">
      <c r="A85" s="14" t="s">
        <v>82</v>
      </c>
      <c r="B85" s="47" t="str">
        <f>VLOOKUP(D85,Riepilogo!$A$4:$F$147,2,FALSE)</f>
        <v>LUNARDELLI RENZO</v>
      </c>
      <c r="C85" s="49">
        <f>VLOOKUP(D85,Riepilogo!$A$4:$F$147,3,FALSE)</f>
        <v>23273</v>
      </c>
      <c r="D85" s="47">
        <v>28905</v>
      </c>
      <c r="E85" s="47" t="str">
        <f>VLOOKUP(D85,Riepilogo!$A$4:$F$147,5,FALSE)</f>
        <v>ITA</v>
      </c>
      <c r="F85" s="69" t="str">
        <f>VLOOKUP(D85,Riepilogo!$A$4:$F$147,6,FALSE)</f>
        <v>PADOVA BADMINTON</v>
      </c>
      <c r="G85" s="84">
        <f>SUM(LARGE(H85:AB85,{1,2,3,4,5,6}))</f>
        <v>137</v>
      </c>
      <c r="H85" s="91"/>
      <c r="I85" s="21"/>
      <c r="J85" s="21"/>
      <c r="K85" s="21"/>
      <c r="L85" s="21"/>
      <c r="M85" s="21"/>
      <c r="N85" s="21"/>
      <c r="O85" s="21"/>
      <c r="P85" s="21"/>
      <c r="Q85" s="21">
        <v>137</v>
      </c>
      <c r="R85" s="21"/>
      <c r="S85" s="21"/>
      <c r="T85" s="21"/>
      <c r="U85" s="21"/>
      <c r="V85" s="15"/>
      <c r="W85" s="35">
        <v>0</v>
      </c>
      <c r="X85" s="34">
        <v>0</v>
      </c>
      <c r="Y85" s="33">
        <v>0</v>
      </c>
      <c r="Z85" s="34">
        <v>0</v>
      </c>
      <c r="AA85" s="33">
        <v>0</v>
      </c>
      <c r="AB85" s="34">
        <v>0</v>
      </c>
    </row>
    <row r="86" spans="1:28" s="11" customFormat="1" ht="15" customHeight="1" thickBot="1" x14ac:dyDescent="0.35">
      <c r="A86" s="14" t="s">
        <v>83</v>
      </c>
      <c r="B86" s="47" t="str">
        <f>VLOOKUP(D86,Riepilogo!$A$4:$F$147,2,FALSE)</f>
        <v>FICACCI STEFANO</v>
      </c>
      <c r="C86" s="49" t="str">
        <f>VLOOKUP(D86,Riepilogo!$A$4:$F$147,3,FALSE)</f>
        <v>15/12/1969</v>
      </c>
      <c r="D86" s="47">
        <v>48501</v>
      </c>
      <c r="E86" s="47" t="str">
        <f>VLOOKUP(D86,Riepilogo!$A$4:$F$147,5,FALSE)</f>
        <v>ITA</v>
      </c>
      <c r="F86" s="69" t="str">
        <f>VLOOKUP(D86,Riepilogo!$A$4:$F$147,6,FALSE)</f>
        <v>MODENA BADMINTON</v>
      </c>
      <c r="G86" s="84">
        <f>SUM(LARGE(H86:AB86,{1,2,3,4,5,6}))</f>
        <v>137</v>
      </c>
      <c r="H86" s="91"/>
      <c r="I86" s="21"/>
      <c r="J86" s="21"/>
      <c r="K86" s="21"/>
      <c r="L86" s="21"/>
      <c r="M86" s="21"/>
      <c r="N86" s="21">
        <v>137</v>
      </c>
      <c r="O86" s="21"/>
      <c r="P86" s="21"/>
      <c r="Q86" s="21"/>
      <c r="R86" s="21"/>
      <c r="S86" s="21"/>
      <c r="T86" s="21"/>
      <c r="U86" s="21"/>
      <c r="V86" s="15"/>
      <c r="W86" s="35">
        <v>0</v>
      </c>
      <c r="X86" s="34">
        <v>0</v>
      </c>
      <c r="Y86" s="33">
        <v>0</v>
      </c>
      <c r="Z86" s="34">
        <v>0</v>
      </c>
      <c r="AA86" s="33">
        <v>0</v>
      </c>
      <c r="AB86" s="34">
        <v>0</v>
      </c>
    </row>
    <row r="87" spans="1:28" s="11" customFormat="1" ht="15" customHeight="1" thickBot="1" x14ac:dyDescent="0.35">
      <c r="A87" s="14" t="s">
        <v>84</v>
      </c>
      <c r="B87" s="47" t="str">
        <f>VLOOKUP(D87,Riepilogo!$A$4:$F$147,2,FALSE)</f>
        <v>SCOLARI BARTOLOMEO</v>
      </c>
      <c r="C87" s="49" t="str">
        <f>VLOOKUP(D87,Riepilogo!$A$4:$F$147,3,FALSE)</f>
        <v>17/08/1972</v>
      </c>
      <c r="D87" s="47">
        <v>31539</v>
      </c>
      <c r="E87" s="47" t="str">
        <f>VLOOKUP(D87,Riepilogo!$A$4:$F$147,5,FALSE)</f>
        <v>ITA</v>
      </c>
      <c r="F87" s="69" t="str">
        <f>VLOOKUP(D87,Riepilogo!$A$4:$F$147,6,FALSE)</f>
        <v>GIOKO</v>
      </c>
      <c r="G87" s="84">
        <f>SUM(LARGE(H87:AB87,{1,2,3,4,5,6}))</f>
        <v>137</v>
      </c>
      <c r="H87" s="91"/>
      <c r="I87" s="21"/>
      <c r="J87" s="21"/>
      <c r="K87" s="21"/>
      <c r="L87" s="21"/>
      <c r="M87" s="21">
        <v>137</v>
      </c>
      <c r="N87" s="21"/>
      <c r="O87" s="21"/>
      <c r="P87" s="21"/>
      <c r="Q87" s="21"/>
      <c r="R87" s="21"/>
      <c r="S87" s="21"/>
      <c r="T87" s="21"/>
      <c r="U87" s="21"/>
      <c r="V87" s="15"/>
      <c r="W87" s="35">
        <v>0</v>
      </c>
      <c r="X87" s="34">
        <v>0</v>
      </c>
      <c r="Y87" s="33">
        <v>0</v>
      </c>
      <c r="Z87" s="34">
        <v>0</v>
      </c>
      <c r="AA87" s="33">
        <v>0</v>
      </c>
      <c r="AB87" s="34">
        <v>0</v>
      </c>
    </row>
    <row r="88" spans="1:28" s="11" customFormat="1" ht="15" customHeight="1" thickBot="1" x14ac:dyDescent="0.35">
      <c r="A88" s="14" t="s">
        <v>85</v>
      </c>
      <c r="B88" s="47" t="str">
        <f>VLOOKUP(D88,Riepilogo!$A$4:$F$147,2,FALSE)</f>
        <v>CALEGARI STEFANO</v>
      </c>
      <c r="C88" s="49" t="str">
        <f>VLOOKUP(D88,Riepilogo!$A$4:$F$147,3,FALSE)</f>
        <v>05/11/1973</v>
      </c>
      <c r="D88" s="47">
        <v>10361</v>
      </c>
      <c r="E88" s="47" t="str">
        <f>VLOOKUP(D88,Riepilogo!$A$4:$F$147,5,FALSE)</f>
        <v>ITA</v>
      </c>
      <c r="F88" s="69" t="str">
        <f>VLOOKUP(D88,Riepilogo!$A$4:$F$147,6,FALSE)</f>
        <v>BCC LECCO</v>
      </c>
      <c r="G88" s="84">
        <f>SUM(LARGE(H88:AB88,{1,2,3,4,5,6}))</f>
        <v>137</v>
      </c>
      <c r="H88" s="91"/>
      <c r="I88" s="21"/>
      <c r="J88" s="21"/>
      <c r="K88" s="21"/>
      <c r="L88" s="21"/>
      <c r="M88" s="21"/>
      <c r="N88" s="21"/>
      <c r="O88" s="21"/>
      <c r="P88" s="21">
        <v>137</v>
      </c>
      <c r="Q88" s="21"/>
      <c r="R88" s="21"/>
      <c r="S88" s="21"/>
      <c r="T88" s="21"/>
      <c r="U88" s="21"/>
      <c r="V88" s="15"/>
      <c r="W88" s="35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</row>
    <row r="89" spans="1:28" s="11" customFormat="1" ht="15" customHeight="1" thickBot="1" x14ac:dyDescent="0.35">
      <c r="A89" s="14" t="s">
        <v>86</v>
      </c>
      <c r="B89" s="47" t="str">
        <f>VLOOKUP(D89,Riepilogo!$A$4:$F$147,2,FALSE)</f>
        <v>CAFARELLI DAVIDE</v>
      </c>
      <c r="C89" s="49" t="str">
        <f>VLOOKUP(D89,Riepilogo!$A$4:$F$147,3,FALSE)</f>
        <v>30/11/1978</v>
      </c>
      <c r="D89" s="47">
        <v>197504</v>
      </c>
      <c r="E89" s="47" t="str">
        <f>VLOOKUP(D89,Riepilogo!$A$4:$F$147,5,FALSE)</f>
        <v>ITA</v>
      </c>
      <c r="F89" s="69" t="str">
        <f>VLOOKUP(D89,Riepilogo!$A$4:$F$147,6,FALSE)</f>
        <v>GSS SCORZA</v>
      </c>
      <c r="G89" s="84">
        <f>SUM(LARGE(H89:AB89,{1,2,3,4,5,6}))</f>
        <v>137</v>
      </c>
      <c r="H89" s="91"/>
      <c r="I89" s="21"/>
      <c r="J89" s="21"/>
      <c r="K89" s="21">
        <v>137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15"/>
      <c r="W89" s="35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</row>
    <row r="90" spans="1:28" s="11" customFormat="1" ht="15" customHeight="1" thickBot="1" x14ac:dyDescent="0.35">
      <c r="A90" s="14" t="s">
        <v>87</v>
      </c>
      <c r="B90" s="47" t="str">
        <f>VLOOKUP(D90,Riepilogo!$A$4:$F$147,2,FALSE)</f>
        <v>ZAMBONI DARIO</v>
      </c>
      <c r="C90" s="49" t="str">
        <f>VLOOKUP(D90,Riepilogo!$A$4:$F$147,3,FALSE)</f>
        <v>18/03/1979</v>
      </c>
      <c r="D90" s="47">
        <v>95364</v>
      </c>
      <c r="E90" s="47" t="str">
        <f>VLOOKUP(D90,Riepilogo!$A$4:$F$147,5,FALSE)</f>
        <v>ITA</v>
      </c>
      <c r="F90" s="69" t="str">
        <f>VLOOKUP(D90,Riepilogo!$A$4:$F$147,6,FALSE)</f>
        <v>ITIS MARCONI</v>
      </c>
      <c r="G90" s="84">
        <f>SUM(LARGE(H90:AB90,{1,2,3,4,5,6}))</f>
        <v>137</v>
      </c>
      <c r="H90" s="91"/>
      <c r="I90" s="21"/>
      <c r="J90" s="21"/>
      <c r="K90" s="21"/>
      <c r="L90" s="21"/>
      <c r="M90" s="21"/>
      <c r="N90" s="21"/>
      <c r="O90" s="21"/>
      <c r="P90" s="21"/>
      <c r="Q90" s="21">
        <v>137</v>
      </c>
      <c r="R90" s="21"/>
      <c r="S90" s="21"/>
      <c r="T90" s="21"/>
      <c r="U90" s="21"/>
      <c r="V90" s="15"/>
      <c r="W90" s="35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</row>
    <row r="91" spans="1:28" s="11" customFormat="1" ht="15" customHeight="1" thickBot="1" x14ac:dyDescent="0.35">
      <c r="A91" s="14" t="s">
        <v>214</v>
      </c>
      <c r="B91" s="47" t="str">
        <f>VLOOKUP(D91,Riepilogo!$A$4:$F$147,2,FALSE)</f>
        <v>RUGGERI ROBERTO</v>
      </c>
      <c r="C91" s="49" t="str">
        <f>VLOOKUP(D91,Riepilogo!$A$4:$F$147,3,FALSE)</f>
        <v>21/07/1983</v>
      </c>
      <c r="D91" s="47">
        <v>200127</v>
      </c>
      <c r="E91" s="47" t="str">
        <f>VLOOKUP(D91,Riepilogo!$A$4:$F$147,5,FALSE)</f>
        <v>ITA</v>
      </c>
      <c r="F91" s="69" t="str">
        <f>VLOOKUP(D91,Riepilogo!$A$4:$F$147,6,FALSE)</f>
        <v>ACQUI BADMINTON</v>
      </c>
      <c r="G91" s="84">
        <f>SUM(LARGE(H91:AB91,{1,2,3,4,5,6}))</f>
        <v>137</v>
      </c>
      <c r="H91" s="91"/>
      <c r="I91" s="21"/>
      <c r="J91" s="21"/>
      <c r="K91" s="21"/>
      <c r="L91" s="21"/>
      <c r="M91" s="21"/>
      <c r="N91" s="21">
        <v>137</v>
      </c>
      <c r="O91" s="21"/>
      <c r="P91" s="21"/>
      <c r="Q91" s="21"/>
      <c r="R91" s="21"/>
      <c r="S91" s="21"/>
      <c r="T91" s="21"/>
      <c r="U91" s="21"/>
      <c r="V91" s="15"/>
      <c r="W91" s="35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</row>
    <row r="92" spans="1:28" s="11" customFormat="1" ht="15" customHeight="1" thickBot="1" x14ac:dyDescent="0.35">
      <c r="A92" s="14" t="s">
        <v>215</v>
      </c>
      <c r="B92" s="47" t="str">
        <f>VLOOKUP(D92,Riepilogo!$A$4:$F$147,2,FALSE)</f>
        <v>FERRANTE ANDREA</v>
      </c>
      <c r="C92" s="49" t="str">
        <f>VLOOKUP(D92,Riepilogo!$A$4:$F$147,3,FALSE)</f>
        <v>25/06/1965</v>
      </c>
      <c r="D92" s="47">
        <v>184181</v>
      </c>
      <c r="E92" s="47" t="str">
        <f>VLOOKUP(D92,Riepilogo!$A$4:$F$147,5,FALSE)</f>
        <v>ITA</v>
      </c>
      <c r="F92" s="69" t="str">
        <f>VLOOKUP(D92,Riepilogo!$A$4:$F$147,6,FALSE)</f>
        <v>VIGNANELLO BC</v>
      </c>
      <c r="G92" s="84">
        <f>SUM(LARGE(H92:AB92,{1,2,3,4,5,6}))</f>
        <v>102</v>
      </c>
      <c r="H92" s="91"/>
      <c r="I92" s="21"/>
      <c r="J92" s="21"/>
      <c r="K92" s="21"/>
      <c r="L92" s="21">
        <v>102</v>
      </c>
      <c r="M92" s="21"/>
      <c r="N92" s="21"/>
      <c r="O92" s="21"/>
      <c r="P92" s="21"/>
      <c r="Q92" s="21"/>
      <c r="R92" s="21"/>
      <c r="S92" s="21"/>
      <c r="T92" s="21"/>
      <c r="U92" s="21"/>
      <c r="V92" s="15"/>
      <c r="W92" s="35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</row>
    <row r="93" spans="1:28" s="11" customFormat="1" ht="15" customHeight="1" thickBot="1" x14ac:dyDescent="0.35">
      <c r="A93" s="14" t="s">
        <v>216</v>
      </c>
      <c r="B93" s="47" t="str">
        <f>VLOOKUP(D93,Riepilogo!$A$4:$F$147,2,FALSE)</f>
        <v>SOTGIU MARCO</v>
      </c>
      <c r="C93" s="49" t="str">
        <f>VLOOKUP(D93,Riepilogo!$A$4:$F$147,3,FALSE)</f>
        <v>30/12/1965</v>
      </c>
      <c r="D93" s="47">
        <v>26388</v>
      </c>
      <c r="E93" s="47" t="str">
        <f>VLOOKUP(D93,Riepilogo!$A$4:$F$147,5,FALSE)</f>
        <v>ITA</v>
      </c>
      <c r="F93" s="69" t="str">
        <f>VLOOKUP(D93,Riepilogo!$A$4:$F$147,6,FALSE)</f>
        <v>BC ANGELO ROTH</v>
      </c>
      <c r="G93" s="84">
        <f>SUM(LARGE(H93:AB93,{1,2,3,4,5,6}))</f>
        <v>102</v>
      </c>
      <c r="H93" s="91"/>
      <c r="I93" s="21"/>
      <c r="J93" s="21"/>
      <c r="K93" s="21"/>
      <c r="L93" s="21">
        <v>102</v>
      </c>
      <c r="M93" s="21"/>
      <c r="N93" s="21"/>
      <c r="O93" s="21"/>
      <c r="P93" s="21"/>
      <c r="Q93" s="21"/>
      <c r="R93" s="21"/>
      <c r="S93" s="21"/>
      <c r="T93" s="21"/>
      <c r="U93" s="21"/>
      <c r="V93" s="15"/>
      <c r="W93" s="35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</row>
    <row r="94" spans="1:28" s="11" customFormat="1" ht="15" customHeight="1" thickBot="1" x14ac:dyDescent="0.35">
      <c r="A94" s="14" t="s">
        <v>217</v>
      </c>
      <c r="B94" s="47" t="str">
        <f>VLOOKUP(D94,Riepilogo!$A$4:$F$147,2,FALSE)</f>
        <v>LEARDI RICCARDO</v>
      </c>
      <c r="C94" s="49" t="str">
        <f>VLOOKUP(D94,Riepilogo!$A$4:$F$147,3,FALSE)</f>
        <v>17/10/1959</v>
      </c>
      <c r="D94" s="47">
        <v>9001</v>
      </c>
      <c r="E94" s="47" t="str">
        <f>VLOOKUP(D94,Riepilogo!$A$4:$F$147,5,FALSE)</f>
        <v>ITA</v>
      </c>
      <c r="F94" s="69" t="str">
        <f>VLOOKUP(D94,Riepilogo!$A$4:$F$147,6,FALSE)</f>
        <v>BOCCARDO NOVI</v>
      </c>
      <c r="G94" s="84">
        <f>SUM(LARGE(H94:AB94,{1,2,3,4,5,6}))</f>
        <v>92</v>
      </c>
      <c r="H94" s="91"/>
      <c r="I94" s="21">
        <v>92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15"/>
      <c r="W94" s="35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</row>
    <row r="95" spans="1:28" s="11" customFormat="1" ht="15" customHeight="1" thickBot="1" x14ac:dyDescent="0.35">
      <c r="A95" s="14" t="s">
        <v>218</v>
      </c>
      <c r="B95" s="47" t="str">
        <f>VLOOKUP(D95,Riepilogo!$A$4:$F$147,2,FALSE)</f>
        <v>GARBARINO VALTERO</v>
      </c>
      <c r="C95" s="49" t="str">
        <f>VLOOKUP(D95,Riepilogo!$A$4:$F$147,3,FALSE)</f>
        <v>06/08/1960</v>
      </c>
      <c r="D95" s="47">
        <v>43385</v>
      </c>
      <c r="E95" s="47" t="str">
        <f>VLOOKUP(D95,Riepilogo!$A$4:$F$147,5,FALSE)</f>
        <v>ITA</v>
      </c>
      <c r="F95" s="69" t="str">
        <f>VLOOKUP(D95,Riepilogo!$A$4:$F$147,6,FALSE)</f>
        <v>LE BAXIE</v>
      </c>
      <c r="G95" s="84">
        <f>SUM(LARGE(H95:AB95,{1,2,3,4,5,6}))</f>
        <v>92</v>
      </c>
      <c r="H95" s="91"/>
      <c r="I95" s="21">
        <v>92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15"/>
      <c r="W95" s="35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</row>
    <row r="96" spans="1:28" s="11" customFormat="1" ht="15" customHeight="1" thickBot="1" x14ac:dyDescent="0.35">
      <c r="A96" s="14" t="s">
        <v>219</v>
      </c>
      <c r="B96" s="47" t="str">
        <f>VLOOKUP(D96,Riepilogo!$A$4:$F$147,2,FALSE)</f>
        <v>BETTANI ALBERTO</v>
      </c>
      <c r="C96" s="49" t="str">
        <f>VLOOKUP(D96,Riepilogo!$A$4:$F$147,3,FALSE)</f>
        <v>07/04/1963</v>
      </c>
      <c r="D96" s="47">
        <v>33296</v>
      </c>
      <c r="E96" s="47" t="str">
        <f>VLOOKUP(D96,Riepilogo!$A$4:$F$147,5,FALSE)</f>
        <v>ITA</v>
      </c>
      <c r="F96" s="69" t="str">
        <f>VLOOKUP(D96,Riepilogo!$A$4:$F$147,6,FALSE)</f>
        <v>CREMA PACIOLI</v>
      </c>
      <c r="G96" s="84">
        <f>SUM(LARGE(H96:AB96,{1,2,3,4,5,6}))</f>
        <v>92</v>
      </c>
      <c r="H96" s="91"/>
      <c r="I96" s="21"/>
      <c r="J96" s="21"/>
      <c r="K96" s="21"/>
      <c r="L96" s="21"/>
      <c r="M96" s="21">
        <v>92</v>
      </c>
      <c r="N96" s="21"/>
      <c r="O96" s="21"/>
      <c r="P96" s="21"/>
      <c r="Q96" s="21"/>
      <c r="R96" s="21"/>
      <c r="S96" s="21"/>
      <c r="T96" s="21"/>
      <c r="U96" s="21"/>
      <c r="V96" s="15"/>
      <c r="W96" s="35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</row>
    <row r="97" spans="1:28" s="11" customFormat="1" ht="15" customHeight="1" thickBot="1" x14ac:dyDescent="0.35">
      <c r="A97" s="14" t="s">
        <v>222</v>
      </c>
      <c r="B97" s="47" t="str">
        <f>VLOOKUP(D97,Riepilogo!$A$4:$F$147,2,FALSE)</f>
        <v>VARRACCHIO SALVATORE</v>
      </c>
      <c r="C97" s="49" t="str">
        <f>VLOOKUP(D97,Riepilogo!$A$4:$F$147,3,FALSE)</f>
        <v>26/04/1965</v>
      </c>
      <c r="D97" s="47">
        <v>73810</v>
      </c>
      <c r="E97" s="47" t="str">
        <f>VLOOKUP(D97,Riepilogo!$A$4:$F$147,5,FALSE)</f>
        <v>ITA</v>
      </c>
      <c r="F97" s="69" t="str">
        <f>VLOOKUP(D97,Riepilogo!$A$4:$F$147,6,FALSE)</f>
        <v>BC CELESTE</v>
      </c>
      <c r="G97" s="84">
        <f>SUM(LARGE(H97:AB97,{1,2,3,4,5,6}))</f>
        <v>92</v>
      </c>
      <c r="H97" s="91"/>
      <c r="I97" s="21"/>
      <c r="J97" s="21"/>
      <c r="K97" s="21"/>
      <c r="L97" s="21"/>
      <c r="M97" s="21"/>
      <c r="N97" s="21"/>
      <c r="O97" s="21"/>
      <c r="P97" s="21"/>
      <c r="Q97" s="21"/>
      <c r="R97" s="21">
        <v>92</v>
      </c>
      <c r="S97" s="21"/>
      <c r="T97" s="21"/>
      <c r="U97" s="21"/>
      <c r="V97" s="15"/>
      <c r="W97" s="35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</row>
    <row r="98" spans="1:28" s="11" customFormat="1" ht="15" customHeight="1" thickBot="1" x14ac:dyDescent="0.35">
      <c r="A98" s="14" t="s">
        <v>224</v>
      </c>
      <c r="B98" s="47" t="str">
        <f>VLOOKUP(D98,Riepilogo!$A$4:$F$147,2,FALSE)</f>
        <v>GSCHNITZER PAUL</v>
      </c>
      <c r="C98" s="49" t="str">
        <f>VLOOKUP(D98,Riepilogo!$A$4:$F$147,3,FALSE)</f>
        <v>22/08/1966</v>
      </c>
      <c r="D98" s="47">
        <v>176365</v>
      </c>
      <c r="E98" s="47" t="str">
        <f>VLOOKUP(D98,Riepilogo!$A$4:$F$147,5,FALSE)</f>
        <v>ITA</v>
      </c>
      <c r="F98" s="69" t="str">
        <f>VLOOKUP(D98,Riepilogo!$A$4:$F$147,6,FALSE)</f>
        <v>ASSV BRIXEN</v>
      </c>
      <c r="G98" s="84">
        <f>SUM(LARGE(H98:AB98,{1,2,3,4,5,6}))</f>
        <v>92</v>
      </c>
      <c r="H98" s="9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>
        <v>92</v>
      </c>
      <c r="T98" s="21"/>
      <c r="U98" s="21"/>
      <c r="V98" s="15"/>
      <c r="W98" s="35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</row>
    <row r="99" spans="1:28" s="11" customFormat="1" ht="15" customHeight="1" thickBot="1" x14ac:dyDescent="0.35">
      <c r="A99" s="14" t="s">
        <v>225</v>
      </c>
      <c r="B99" s="47" t="str">
        <f>VLOOKUP(D99,Riepilogo!$A$4:$F$147,2,FALSE)</f>
        <v>IACOVELLA CARMINE</v>
      </c>
      <c r="C99" s="49" t="str">
        <f>VLOOKUP(D99,Riepilogo!$A$4:$F$147,3,FALSE)</f>
        <v>21/12/1973</v>
      </c>
      <c r="D99" s="47">
        <v>68073</v>
      </c>
      <c r="E99" s="47" t="str">
        <f>VLOOKUP(D99,Riepilogo!$A$4:$F$147,5,FALSE)</f>
        <v>ITA</v>
      </c>
      <c r="F99" s="69" t="str">
        <f>VLOOKUP(D99,Riepilogo!$A$4:$F$147,6,FALSE)</f>
        <v>ASAM</v>
      </c>
      <c r="G99" s="84">
        <f>SUM(LARGE(H99:AB99,{1,2,3,4,5,6}))</f>
        <v>92</v>
      </c>
      <c r="H99" s="91"/>
      <c r="I99" s="21"/>
      <c r="J99" s="21"/>
      <c r="K99" s="21"/>
      <c r="L99" s="21"/>
      <c r="M99" s="21"/>
      <c r="N99" s="21"/>
      <c r="O99" s="21">
        <v>92</v>
      </c>
      <c r="P99" s="21"/>
      <c r="Q99" s="21"/>
      <c r="R99" s="21"/>
      <c r="S99" s="21"/>
      <c r="T99" s="21"/>
      <c r="U99" s="21"/>
      <c r="V99" s="15"/>
      <c r="W99" s="35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</row>
    <row r="100" spans="1:28" s="11" customFormat="1" ht="15" customHeight="1" thickBot="1" x14ac:dyDescent="0.35">
      <c r="A100" s="126" t="s">
        <v>226</v>
      </c>
      <c r="B100" s="70" t="str">
        <f>VLOOKUP(D100,Riepilogo!$A$4:$F$147,2,FALSE)</f>
        <v>LOCATELLI IVANO</v>
      </c>
      <c r="C100" s="71" t="str">
        <f>VLOOKUP(D100,Riepilogo!$A$4:$F$147,3,FALSE)</f>
        <v>15/10/1965</v>
      </c>
      <c r="D100" s="70">
        <v>150310</v>
      </c>
      <c r="E100" s="70" t="str">
        <f>VLOOKUP(D100,Riepilogo!$A$4:$F$147,5,FALSE)</f>
        <v>ITA</v>
      </c>
      <c r="F100" s="72" t="str">
        <f>VLOOKUP(D100,Riepilogo!$A$4:$F$147,6,FALSE)</f>
        <v>BRESCIA SPORT PIU'</v>
      </c>
      <c r="G100" s="84">
        <f>SUM(LARGE(H100:AB100,{1,2,3,4,5,6}))</f>
        <v>55</v>
      </c>
      <c r="H100" s="92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4">
        <v>55</v>
      </c>
      <c r="W100" s="35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</row>
  </sheetData>
  <sheetProtection password="A3A8" sheet="1" objects="1" scenarios="1"/>
  <sortState ref="A11:AB100">
    <sortCondition descending="1" ref="G11:G100"/>
    <sortCondition ref="C11:C100"/>
  </sortState>
  <mergeCells count="12">
    <mergeCell ref="A1:G1"/>
    <mergeCell ref="I7:K7"/>
    <mergeCell ref="A5:G5"/>
    <mergeCell ref="A3:G3"/>
    <mergeCell ref="T7:U7"/>
    <mergeCell ref="A8:A9"/>
    <mergeCell ref="G8:G9"/>
    <mergeCell ref="F8:F9"/>
    <mergeCell ref="D8:D9"/>
    <mergeCell ref="C8:C9"/>
    <mergeCell ref="B8:B9"/>
    <mergeCell ref="E8:E9"/>
  </mergeCells>
  <phoneticPr fontId="4" type="noConversion"/>
  <conditionalFormatting sqref="G8 G11:G100">
    <cfRule type="cellIs" dxfId="6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1:C144 W8:AB10 A5 A1 A6:C6 W1:AB6 F6:G8 F4:G4 F2:G2 F9 A145:D269 A2:D2 B4:D4 A7:D7 A10:C10 A9:D9 A8:C8 K1:K6 F101:G269 F10:G10 A11:F100" numberStoredAsText="1"/>
    <ignoredError sqref="D101:D144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A3" sqref="A3:G3"/>
    </sheetView>
  </sheetViews>
  <sheetFormatPr defaultColWidth="9.109375" defaultRowHeight="15" customHeight="1" x14ac:dyDescent="0.3"/>
  <cols>
    <col min="1" max="1" width="4.5546875" style="2" bestFit="1" customWidth="1"/>
    <col min="2" max="2" width="26.109375" style="5" bestFit="1" customWidth="1"/>
    <col min="3" max="3" width="10.6640625" style="5" bestFit="1" customWidth="1"/>
    <col min="4" max="4" width="8.44140625" style="3" bestFit="1" customWidth="1"/>
    <col min="5" max="5" width="4.6640625" style="3" bestFit="1" customWidth="1"/>
    <col min="6" max="6" width="27.33203125" style="3" bestFit="1" customWidth="1"/>
    <col min="7" max="7" width="6.5546875" style="3" bestFit="1" customWidth="1"/>
    <col min="8" max="8" width="11.88671875" style="3" customWidth="1"/>
    <col min="9" max="12" width="10.6640625" style="3" customWidth="1"/>
    <col min="13" max="13" width="11.33203125" style="3" customWidth="1"/>
    <col min="14" max="16" width="10.6640625" style="3" customWidth="1"/>
    <col min="17" max="17" width="10.6640625" style="3" bestFit="1" customWidth="1"/>
    <col min="18" max="23" width="2" style="3" hidden="1" customWidth="1"/>
    <col min="24" max="16384" width="9.109375" style="3"/>
  </cols>
  <sheetData>
    <row r="1" spans="1:23" ht="60" customHeight="1" x14ac:dyDescent="0.3">
      <c r="A1" s="99" t="s">
        <v>139</v>
      </c>
      <c r="B1" s="99"/>
      <c r="C1" s="99"/>
      <c r="D1" s="99"/>
      <c r="E1" s="99"/>
      <c r="F1" s="99"/>
      <c r="G1" s="99"/>
      <c r="R1" s="28"/>
      <c r="S1" s="28"/>
      <c r="T1" s="28"/>
      <c r="U1" s="28"/>
      <c r="V1" s="28"/>
    </row>
    <row r="2" spans="1:23" ht="6" customHeight="1" thickBot="1" x14ac:dyDescent="0.35">
      <c r="B2" s="2"/>
      <c r="C2" s="2"/>
    </row>
    <row r="3" spans="1:23" s="1" customFormat="1" ht="20.100000000000001" customHeight="1" thickBot="1" x14ac:dyDescent="0.35">
      <c r="A3" s="106" t="s">
        <v>467</v>
      </c>
      <c r="B3" s="107"/>
      <c r="C3" s="107"/>
      <c r="D3" s="107"/>
      <c r="E3" s="107"/>
      <c r="F3" s="107"/>
      <c r="G3" s="108"/>
      <c r="H3" s="60"/>
      <c r="I3" s="60"/>
      <c r="J3" s="60"/>
      <c r="K3" s="60"/>
      <c r="L3" s="60"/>
      <c r="M3" s="60"/>
      <c r="N3" s="60"/>
      <c r="O3" s="60"/>
      <c r="P3" s="60"/>
      <c r="Q3" s="60"/>
      <c r="R3" s="19"/>
      <c r="S3" s="19"/>
      <c r="T3" s="19"/>
      <c r="U3" s="19"/>
      <c r="V3" s="19"/>
      <c r="W3" s="31"/>
    </row>
    <row r="4" spans="1:23" s="20" customFormat="1" ht="6" customHeight="1" thickBot="1" x14ac:dyDescent="0.35">
      <c r="A4" s="19"/>
      <c r="B4" s="19"/>
      <c r="C4" s="19"/>
    </row>
    <row r="5" spans="1:23" s="20" customFormat="1" ht="18.600000000000001" thickBot="1" x14ac:dyDescent="0.35">
      <c r="A5" s="103" t="s">
        <v>153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29"/>
      <c r="S5" s="29"/>
      <c r="T5" s="29"/>
      <c r="U5" s="29"/>
      <c r="V5" s="29"/>
    </row>
    <row r="6" spans="1:23" s="10" customFormat="1" ht="6" customHeight="1" thickBot="1" x14ac:dyDescent="0.35">
      <c r="A6" s="43"/>
      <c r="B6" s="38"/>
      <c r="C6" s="23"/>
      <c r="D6" s="23"/>
      <c r="E6" s="23"/>
      <c r="F6" s="9"/>
      <c r="G6" s="9"/>
      <c r="R6" s="30"/>
      <c r="S6" s="30"/>
      <c r="T6" s="30"/>
      <c r="U6" s="30"/>
      <c r="V6" s="30"/>
      <c r="W6" s="30"/>
    </row>
    <row r="7" spans="1:23" s="10" customFormat="1" ht="15" customHeight="1" thickBot="1" x14ac:dyDescent="0.35">
      <c r="A7" s="6"/>
      <c r="B7" s="7"/>
      <c r="C7" s="8"/>
      <c r="D7" s="23"/>
      <c r="E7" s="23"/>
      <c r="F7" s="9"/>
      <c r="G7" s="9"/>
      <c r="H7" s="51" t="s">
        <v>243</v>
      </c>
      <c r="I7" s="51" t="s">
        <v>250</v>
      </c>
      <c r="J7" s="51" t="s">
        <v>441</v>
      </c>
      <c r="K7" s="51" t="s">
        <v>442</v>
      </c>
      <c r="L7" s="51" t="s">
        <v>448</v>
      </c>
      <c r="M7" s="51" t="s">
        <v>244</v>
      </c>
      <c r="N7" s="51" t="s">
        <v>452</v>
      </c>
      <c r="O7" s="51" t="s">
        <v>453</v>
      </c>
      <c r="P7" s="51" t="s">
        <v>246</v>
      </c>
      <c r="Q7" s="51" t="s">
        <v>247</v>
      </c>
      <c r="R7" s="30"/>
      <c r="S7" s="30"/>
      <c r="T7" s="30"/>
      <c r="U7" s="30"/>
      <c r="V7" s="30"/>
      <c r="W7" s="30"/>
    </row>
    <row r="8" spans="1:23" s="32" customFormat="1" ht="15" customHeight="1" x14ac:dyDescent="0.3">
      <c r="A8" s="95" t="s">
        <v>148</v>
      </c>
      <c r="B8" s="111" t="s">
        <v>144</v>
      </c>
      <c r="C8" s="111" t="s">
        <v>149</v>
      </c>
      <c r="D8" s="111" t="s">
        <v>312</v>
      </c>
      <c r="E8" s="95" t="s">
        <v>314</v>
      </c>
      <c r="F8" s="111" t="s">
        <v>142</v>
      </c>
      <c r="G8" s="109" t="s">
        <v>152</v>
      </c>
      <c r="H8" s="50" t="s">
        <v>249</v>
      </c>
      <c r="I8" s="50" t="s">
        <v>253</v>
      </c>
      <c r="J8" s="50" t="s">
        <v>440</v>
      </c>
      <c r="K8" s="50" t="s">
        <v>443</v>
      </c>
      <c r="L8" s="50" t="s">
        <v>311</v>
      </c>
      <c r="M8" s="50" t="s">
        <v>451</v>
      </c>
      <c r="N8" s="50" t="s">
        <v>443</v>
      </c>
      <c r="O8" s="50" t="s">
        <v>454</v>
      </c>
      <c r="P8" s="50" t="s">
        <v>220</v>
      </c>
      <c r="Q8" s="50" t="s">
        <v>157</v>
      </c>
      <c r="R8" s="17"/>
      <c r="S8" s="17"/>
      <c r="T8" s="17"/>
      <c r="U8" s="17"/>
      <c r="V8" s="17"/>
    </row>
    <row r="9" spans="1:23" s="32" customFormat="1" ht="15" customHeight="1" thickBot="1" x14ac:dyDescent="0.35">
      <c r="A9" s="96"/>
      <c r="B9" s="112"/>
      <c r="C9" s="112"/>
      <c r="D9" s="112"/>
      <c r="E9" s="96"/>
      <c r="F9" s="112"/>
      <c r="G9" s="110"/>
      <c r="H9" s="57">
        <v>43534</v>
      </c>
      <c r="I9" s="57">
        <v>43541</v>
      </c>
      <c r="J9" s="57">
        <v>43569</v>
      </c>
      <c r="K9" s="57">
        <v>43583</v>
      </c>
      <c r="L9" s="57">
        <v>43611</v>
      </c>
      <c r="M9" s="57">
        <v>43709</v>
      </c>
      <c r="N9" s="57">
        <v>43751</v>
      </c>
      <c r="O9" s="57">
        <v>43786</v>
      </c>
      <c r="P9" s="57">
        <v>43836</v>
      </c>
      <c r="Q9" s="57">
        <v>43877</v>
      </c>
      <c r="R9" s="17"/>
      <c r="S9" s="17"/>
      <c r="T9" s="17"/>
      <c r="U9" s="17"/>
      <c r="V9" s="17"/>
    </row>
    <row r="10" spans="1:23" s="18" customFormat="1" ht="6" customHeight="1" thickBot="1" x14ac:dyDescent="0.35">
      <c r="A10" s="16"/>
      <c r="B10" s="16"/>
      <c r="C10" s="16"/>
      <c r="D10" s="16"/>
      <c r="E10" s="16"/>
      <c r="F10" s="16"/>
      <c r="G10" s="16"/>
    </row>
    <row r="11" spans="1:23" s="11" customFormat="1" ht="15" customHeight="1" thickBot="1" x14ac:dyDescent="0.35">
      <c r="A11" s="93">
        <v>1</v>
      </c>
      <c r="B11" s="66" t="str">
        <f>VLOOKUP(D11,Riepilogo!$A$4:$F$147,2,FALSE)</f>
        <v>LAKATOS KATALIN</v>
      </c>
      <c r="C11" s="67" t="str">
        <f>VLOOKUP(D11,Riepilogo!$A$4:$F$147,3,FALSE)</f>
        <v>27/12/1972</v>
      </c>
      <c r="D11" s="66">
        <v>12496</v>
      </c>
      <c r="E11" s="66" t="str">
        <f>VLOOKUP(D11,Riepilogo!$A$4:$F$147,5,FALSE)</f>
        <v>ITA</v>
      </c>
      <c r="F11" s="68" t="str">
        <f>VLOOKUP(D11,Riepilogo!$A$4:$F$147,6,FALSE)</f>
        <v>LARIO BC</v>
      </c>
      <c r="G11" s="85">
        <f>SUM(LARGE(H11:W11,{1,2,3,4,5,6}))</f>
        <v>1381</v>
      </c>
      <c r="H11" s="90">
        <v>213</v>
      </c>
      <c r="I11" s="22"/>
      <c r="J11" s="22">
        <v>205</v>
      </c>
      <c r="K11" s="22">
        <v>250</v>
      </c>
      <c r="L11" s="22">
        <v>250</v>
      </c>
      <c r="M11" s="22"/>
      <c r="N11" s="22">
        <v>250</v>
      </c>
      <c r="O11" s="22">
        <v>213</v>
      </c>
      <c r="P11" s="22">
        <v>175</v>
      </c>
      <c r="Q11" s="13"/>
      <c r="R11" s="35">
        <v>0</v>
      </c>
      <c r="S11" s="34">
        <v>0</v>
      </c>
      <c r="T11" s="33">
        <v>0</v>
      </c>
      <c r="U11" s="34">
        <v>0</v>
      </c>
      <c r="V11" s="33">
        <v>0</v>
      </c>
      <c r="W11" s="34">
        <v>0</v>
      </c>
    </row>
    <row r="12" spans="1:23" s="11" customFormat="1" ht="15" customHeight="1" thickBot="1" x14ac:dyDescent="0.35">
      <c r="A12" s="94">
        <v>2</v>
      </c>
      <c r="B12" s="47" t="str">
        <f>VLOOKUP(D12,Riepilogo!$A$4:$F$147,2,FALSE)</f>
        <v>BRANCA MARIA</v>
      </c>
      <c r="C12" s="49" t="str">
        <f>VLOOKUP(D12,Riepilogo!$A$4:$F$147,3,FALSE)</f>
        <v>28/04/1961</v>
      </c>
      <c r="D12" s="47">
        <v>38567</v>
      </c>
      <c r="E12" s="47" t="str">
        <f>VLOOKUP(D12,Riepilogo!$A$4:$F$147,5,FALSE)</f>
        <v>ITA</v>
      </c>
      <c r="F12" s="69" t="str">
        <f>VLOOKUP(D12,Riepilogo!$A$4:$F$147,6,FALSE)</f>
        <v>BRESCIA SPORT PIU'</v>
      </c>
      <c r="G12" s="85">
        <f>SUM(LARGE(H12:W12,{1,2,3,4,5,6}))</f>
        <v>913</v>
      </c>
      <c r="H12" s="91">
        <v>175</v>
      </c>
      <c r="I12" s="21"/>
      <c r="J12" s="21"/>
      <c r="K12" s="21">
        <v>175</v>
      </c>
      <c r="L12" s="21">
        <v>213</v>
      </c>
      <c r="M12" s="21"/>
      <c r="N12" s="21"/>
      <c r="O12" s="21">
        <v>175</v>
      </c>
      <c r="P12" s="21">
        <v>175</v>
      </c>
      <c r="Q12" s="15"/>
      <c r="R12" s="35">
        <v>0</v>
      </c>
      <c r="S12" s="34">
        <v>0</v>
      </c>
      <c r="T12" s="33">
        <v>0</v>
      </c>
      <c r="U12" s="34">
        <v>0</v>
      </c>
      <c r="V12" s="33">
        <v>0</v>
      </c>
      <c r="W12" s="34">
        <v>0</v>
      </c>
    </row>
    <row r="13" spans="1:23" s="11" customFormat="1" ht="15" customHeight="1" thickBot="1" x14ac:dyDescent="0.35">
      <c r="A13" s="94">
        <v>3</v>
      </c>
      <c r="B13" s="47" t="str">
        <f>VLOOKUP(D13,Riepilogo!$A$4:$F$147,2,FALSE)</f>
        <v>MARCHESINI SARA</v>
      </c>
      <c r="C13" s="49" t="str">
        <f>VLOOKUP(D13,Riepilogo!$A$4:$F$147,3,FALSE)</f>
        <v>29/10/1966</v>
      </c>
      <c r="D13" s="47">
        <v>11038</v>
      </c>
      <c r="E13" s="47" t="str">
        <f>VLOOKUP(D13,Riepilogo!$A$4:$F$147,5,FALSE)</f>
        <v>ITA</v>
      </c>
      <c r="F13" s="69" t="str">
        <f>VLOOKUP(D13,Riepilogo!$A$4:$F$147,6,FALSE)</f>
        <v>CUS BERGAMO</v>
      </c>
      <c r="G13" s="85">
        <f>SUM(LARGE(H13:W13,{1,2,3,4,5,6}))</f>
        <v>891</v>
      </c>
      <c r="H13" s="91"/>
      <c r="I13" s="21"/>
      <c r="J13" s="21">
        <v>253</v>
      </c>
      <c r="K13" s="21"/>
      <c r="L13" s="21"/>
      <c r="M13" s="21">
        <v>250</v>
      </c>
      <c r="N13" s="21">
        <v>175</v>
      </c>
      <c r="O13" s="21">
        <v>213</v>
      </c>
      <c r="P13" s="21"/>
      <c r="Q13" s="15"/>
      <c r="R13" s="35">
        <v>0</v>
      </c>
      <c r="S13" s="34">
        <v>0</v>
      </c>
      <c r="T13" s="33">
        <v>0</v>
      </c>
      <c r="U13" s="34">
        <v>0</v>
      </c>
      <c r="V13" s="33">
        <v>0</v>
      </c>
      <c r="W13" s="34">
        <v>0</v>
      </c>
    </row>
    <row r="14" spans="1:23" s="11" customFormat="1" ht="15" customHeight="1" thickBot="1" x14ac:dyDescent="0.35">
      <c r="A14" s="94">
        <v>4</v>
      </c>
      <c r="B14" s="47" t="str">
        <f>VLOOKUP(D14,Riepilogo!$A$4:$F$147,2,FALSE)</f>
        <v>ZANOTTO MARIA FEDERICA</v>
      </c>
      <c r="C14" s="49" t="str">
        <f>VLOOKUP(D14,Riepilogo!$A$4:$F$147,3,FALSE)</f>
        <v>30/01/1971</v>
      </c>
      <c r="D14" s="47">
        <v>35781</v>
      </c>
      <c r="E14" s="47" t="str">
        <f>VLOOKUP(D14,Riepilogo!$A$4:$F$147,5,FALSE)</f>
        <v>ITA</v>
      </c>
      <c r="F14" s="69" t="str">
        <f>VLOOKUP(D14,Riepilogo!$A$4:$F$147,6,FALSE)</f>
        <v>ITIS MARCONI</v>
      </c>
      <c r="G14" s="85">
        <f>SUM(LARGE(H14:W14,{1,2,3,4,5,6}))</f>
        <v>806</v>
      </c>
      <c r="H14" s="91"/>
      <c r="I14" s="21"/>
      <c r="J14" s="21">
        <v>205</v>
      </c>
      <c r="K14" s="21"/>
      <c r="L14" s="21"/>
      <c r="M14" s="21"/>
      <c r="N14" s="21">
        <v>213</v>
      </c>
      <c r="O14" s="21">
        <v>175</v>
      </c>
      <c r="P14" s="21">
        <v>213</v>
      </c>
      <c r="Q14" s="15"/>
      <c r="R14" s="35">
        <v>0</v>
      </c>
      <c r="S14" s="34">
        <v>0</v>
      </c>
      <c r="T14" s="33">
        <v>0</v>
      </c>
      <c r="U14" s="34">
        <v>0</v>
      </c>
      <c r="V14" s="33">
        <v>0</v>
      </c>
      <c r="W14" s="34">
        <v>0</v>
      </c>
    </row>
    <row r="15" spans="1:23" s="11" customFormat="1" ht="15" customHeight="1" thickBot="1" x14ac:dyDescent="0.35">
      <c r="A15" s="94">
        <v>5</v>
      </c>
      <c r="B15" s="47" t="str">
        <f>VLOOKUP(D15,Riepilogo!$A$4:$F$147,2,FALSE)</f>
        <v>BRENZONE MARIA ROBERTA</v>
      </c>
      <c r="C15" s="49" t="str">
        <f>VLOOKUP(D15,Riepilogo!$A$4:$F$147,3,FALSE)</f>
        <v>20/12/1963</v>
      </c>
      <c r="D15" s="47">
        <v>16192</v>
      </c>
      <c r="E15" s="47" t="str">
        <f>VLOOKUP(D15,Riepilogo!$A$4:$F$147,5,FALSE)</f>
        <v>ITA</v>
      </c>
      <c r="F15" s="69" t="str">
        <f>VLOOKUP(D15,Riepilogo!$A$4:$F$147,6,FALSE)</f>
        <v>GANDHI BADMINTON</v>
      </c>
      <c r="G15" s="85">
        <f>SUM(LARGE(H15:W15,{1,2,3,4,5,6}))</f>
        <v>778</v>
      </c>
      <c r="H15" s="91"/>
      <c r="I15" s="21"/>
      <c r="J15" s="21">
        <v>253</v>
      </c>
      <c r="K15" s="21"/>
      <c r="L15" s="21"/>
      <c r="M15" s="21">
        <v>213</v>
      </c>
      <c r="N15" s="21">
        <v>137</v>
      </c>
      <c r="O15" s="21"/>
      <c r="P15" s="21"/>
      <c r="Q15" s="15">
        <v>175</v>
      </c>
      <c r="R15" s="35">
        <v>0</v>
      </c>
      <c r="S15" s="34">
        <v>0</v>
      </c>
      <c r="T15" s="33">
        <v>0</v>
      </c>
      <c r="U15" s="34">
        <v>0</v>
      </c>
      <c r="V15" s="33">
        <v>0</v>
      </c>
      <c r="W15" s="34">
        <v>0</v>
      </c>
    </row>
    <row r="16" spans="1:23" s="11" customFormat="1" ht="15" customHeight="1" thickBot="1" x14ac:dyDescent="0.35">
      <c r="A16" s="94">
        <v>6</v>
      </c>
      <c r="B16" s="47" t="str">
        <f>VLOOKUP(D16,Riepilogo!$A$4:$F$147,2,FALSE)</f>
        <v>GARGANO SANDRA</v>
      </c>
      <c r="C16" s="49" t="str">
        <f>VLOOKUP(D16,Riepilogo!$A$4:$F$147,3,FALSE)</f>
        <v>30/08/1968</v>
      </c>
      <c r="D16" s="47">
        <v>10246</v>
      </c>
      <c r="E16" s="47" t="str">
        <f>VLOOKUP(D16,Riepilogo!$A$4:$F$147,5,FALSE)</f>
        <v>ITA</v>
      </c>
      <c r="F16" s="69" t="str">
        <f>VLOOKUP(D16,Riepilogo!$A$4:$F$147,6,FALSE)</f>
        <v>15 ZERO</v>
      </c>
      <c r="G16" s="85">
        <f>SUM(LARGE(H16:W16,{1,2,3,4,5,6}))</f>
        <v>768</v>
      </c>
      <c r="H16" s="91"/>
      <c r="I16" s="21"/>
      <c r="J16" s="21">
        <v>205</v>
      </c>
      <c r="K16" s="21">
        <v>213</v>
      </c>
      <c r="L16" s="21"/>
      <c r="M16" s="21"/>
      <c r="N16" s="21">
        <v>175</v>
      </c>
      <c r="O16" s="21">
        <v>175</v>
      </c>
      <c r="P16" s="21"/>
      <c r="Q16" s="15"/>
      <c r="R16" s="35">
        <v>0</v>
      </c>
      <c r="S16" s="34">
        <v>0</v>
      </c>
      <c r="T16" s="33">
        <v>0</v>
      </c>
      <c r="U16" s="34">
        <v>0</v>
      </c>
      <c r="V16" s="33">
        <v>0</v>
      </c>
      <c r="W16" s="34">
        <v>0</v>
      </c>
    </row>
    <row r="17" spans="1:23" s="11" customFormat="1" ht="15" customHeight="1" thickBot="1" x14ac:dyDescent="0.35">
      <c r="A17" s="94">
        <v>7</v>
      </c>
      <c r="B17" s="47" t="str">
        <f>VLOOKUP(D17,Riepilogo!$A$4:$F$147,2,FALSE)</f>
        <v>MANFRINI ELENA</v>
      </c>
      <c r="C17" s="49" t="str">
        <f>VLOOKUP(D17,Riepilogo!$A$4:$F$147,3,FALSE)</f>
        <v>19/02/1973</v>
      </c>
      <c r="D17" s="47">
        <v>11233</v>
      </c>
      <c r="E17" s="47" t="str">
        <f>VLOOKUP(D17,Riepilogo!$A$4:$F$147,5,FALSE)</f>
        <v>ITA</v>
      </c>
      <c r="F17" s="69" t="str">
        <f>VLOOKUP(D17,Riepilogo!$A$4:$F$147,6,FALSE)</f>
        <v>POL MARCOLINIADI</v>
      </c>
      <c r="G17" s="85">
        <f>SUM(LARGE(H17:W17,{1,2,3,4,5,6}))</f>
        <v>503</v>
      </c>
      <c r="H17" s="91"/>
      <c r="I17" s="21"/>
      <c r="J17" s="21">
        <v>253</v>
      </c>
      <c r="K17" s="21"/>
      <c r="L17" s="21"/>
      <c r="M17" s="21"/>
      <c r="N17" s="21"/>
      <c r="O17" s="21">
        <v>250</v>
      </c>
      <c r="P17" s="21"/>
      <c r="Q17" s="15"/>
      <c r="R17" s="35">
        <v>0</v>
      </c>
      <c r="S17" s="34">
        <v>0</v>
      </c>
      <c r="T17" s="33">
        <v>0</v>
      </c>
      <c r="U17" s="34">
        <v>0</v>
      </c>
      <c r="V17" s="33">
        <v>0</v>
      </c>
      <c r="W17" s="34">
        <v>0</v>
      </c>
    </row>
    <row r="18" spans="1:23" s="11" customFormat="1" ht="15" customHeight="1" thickBot="1" x14ac:dyDescent="0.35">
      <c r="A18" s="94">
        <v>8</v>
      </c>
      <c r="B18" s="47" t="str">
        <f>VLOOKUP(D18,Riepilogo!$A$4:$F$147,2,FALSE)</f>
        <v>MARUBINI LAURA</v>
      </c>
      <c r="C18" s="49" t="str">
        <f>VLOOKUP(D18,Riepilogo!$A$4:$F$147,3,FALSE)</f>
        <v>01/01/1961</v>
      </c>
      <c r="D18" s="47">
        <v>50174</v>
      </c>
      <c r="E18" s="47" t="str">
        <f>VLOOKUP(D18,Riepilogo!$A$4:$F$147,5,FALSE)</f>
        <v>ITA</v>
      </c>
      <c r="F18" s="69" t="str">
        <f>VLOOKUP(D18,Riepilogo!$A$4:$F$147,6,FALSE)</f>
        <v>GIOKO</v>
      </c>
      <c r="G18" s="85">
        <f>SUM(LARGE(H18:W18,{1,2,3,4,5,6}))</f>
        <v>479</v>
      </c>
      <c r="H18" s="91"/>
      <c r="I18" s="21"/>
      <c r="J18" s="21">
        <v>205</v>
      </c>
      <c r="K18" s="21"/>
      <c r="L18" s="21"/>
      <c r="M18" s="21"/>
      <c r="N18" s="21">
        <v>137</v>
      </c>
      <c r="O18" s="21"/>
      <c r="P18" s="21"/>
      <c r="Q18" s="15">
        <v>137</v>
      </c>
      <c r="R18" s="35">
        <v>0</v>
      </c>
      <c r="S18" s="34">
        <v>0</v>
      </c>
      <c r="T18" s="33">
        <v>0</v>
      </c>
      <c r="U18" s="34">
        <v>0</v>
      </c>
      <c r="V18" s="33">
        <v>0</v>
      </c>
      <c r="W18" s="34">
        <v>0</v>
      </c>
    </row>
    <row r="19" spans="1:23" s="11" customFormat="1" ht="15" customHeight="1" thickBot="1" x14ac:dyDescent="0.35">
      <c r="A19" s="94">
        <v>9</v>
      </c>
      <c r="B19" s="47" t="str">
        <f>VLOOKUP(D19,Riepilogo!$A$4:$F$147,2,FALSE)</f>
        <v>STEFFANONI ALESSANDRA</v>
      </c>
      <c r="C19" s="49" t="str">
        <f>VLOOKUP(D19,Riepilogo!$A$4:$F$147,3,FALSE)</f>
        <v>04/03/1958</v>
      </c>
      <c r="D19" s="47">
        <v>11251</v>
      </c>
      <c r="E19" s="47" t="str">
        <f>VLOOKUP(D19,Riepilogo!$A$4:$F$147,5,FALSE)</f>
        <v>ITA</v>
      </c>
      <c r="F19" s="69" t="str">
        <f>VLOOKUP(D19,Riepilogo!$A$4:$F$147,6,FALSE)</f>
        <v>VIGNANELLO BC</v>
      </c>
      <c r="G19" s="85">
        <f>SUM(LARGE(H19:W19,{1,2,3,4,5,6}))</f>
        <v>300</v>
      </c>
      <c r="H19" s="91"/>
      <c r="I19" s="21"/>
      <c r="J19" s="21">
        <v>300</v>
      </c>
      <c r="K19" s="21"/>
      <c r="L19" s="21"/>
      <c r="M19" s="21"/>
      <c r="N19" s="21"/>
      <c r="O19" s="21"/>
      <c r="P19" s="21"/>
      <c r="Q19" s="15"/>
      <c r="R19" s="35">
        <v>0</v>
      </c>
      <c r="S19" s="34">
        <v>0</v>
      </c>
      <c r="T19" s="33">
        <v>0</v>
      </c>
      <c r="U19" s="34">
        <v>0</v>
      </c>
      <c r="V19" s="33">
        <v>0</v>
      </c>
      <c r="W19" s="34">
        <v>0</v>
      </c>
    </row>
    <row r="20" spans="1:23" s="11" customFormat="1" ht="15" customHeight="1" thickBot="1" x14ac:dyDescent="0.35">
      <c r="A20" s="94">
        <v>10</v>
      </c>
      <c r="B20" s="47" t="str">
        <f>VLOOKUP(D20,Riepilogo!$A$4:$F$147,2,FALSE)</f>
        <v>KLOTZNER MARIA THERESIA</v>
      </c>
      <c r="C20" s="49" t="str">
        <f>VLOOKUP(D20,Riepilogo!$A$4:$F$147,3,FALSE)</f>
        <v>01/06/1960</v>
      </c>
      <c r="D20" s="47">
        <v>10109</v>
      </c>
      <c r="E20" s="47" t="str">
        <f>VLOOKUP(D20,Riepilogo!$A$4:$F$147,5,FALSE)</f>
        <v>ITA</v>
      </c>
      <c r="F20" s="69" t="str">
        <f>VLOOKUP(D20,Riepilogo!$A$4:$F$147,6,FALSE)</f>
        <v>SC MERAN</v>
      </c>
      <c r="G20" s="85">
        <f>SUM(LARGE(H20:W20,{1,2,3,4,5,6}))</f>
        <v>300</v>
      </c>
      <c r="H20" s="91"/>
      <c r="I20" s="21"/>
      <c r="J20" s="21">
        <v>300</v>
      </c>
      <c r="K20" s="21"/>
      <c r="L20" s="21"/>
      <c r="M20" s="21"/>
      <c r="N20" s="21"/>
      <c r="O20" s="21"/>
      <c r="P20" s="21"/>
      <c r="Q20" s="15"/>
      <c r="R20" s="35">
        <v>0</v>
      </c>
      <c r="S20" s="34">
        <v>0</v>
      </c>
      <c r="T20" s="33">
        <v>0</v>
      </c>
      <c r="U20" s="34">
        <v>0</v>
      </c>
      <c r="V20" s="33">
        <v>0</v>
      </c>
      <c r="W20" s="34">
        <v>0</v>
      </c>
    </row>
    <row r="21" spans="1:23" s="11" customFormat="1" ht="15" customHeight="1" thickBot="1" x14ac:dyDescent="0.35">
      <c r="A21" s="94">
        <v>11</v>
      </c>
      <c r="B21" s="47" t="str">
        <f>VLOOKUP(D21,Riepilogo!$A$4:$F$147,2,FALSE)</f>
        <v>NISTA CLAUDIA</v>
      </c>
      <c r="C21" s="49" t="str">
        <f>VLOOKUP(D21,Riepilogo!$A$4:$F$147,3,FALSE)</f>
        <v>31/12/1966</v>
      </c>
      <c r="D21" s="47">
        <v>9763</v>
      </c>
      <c r="E21" s="47" t="str">
        <f>VLOOKUP(D21,Riepilogo!$A$4:$F$147,5,FALSE)</f>
        <v>ITA</v>
      </c>
      <c r="F21" s="69" t="str">
        <f>VLOOKUP(D21,Riepilogo!$A$4:$F$147,6,FALSE)</f>
        <v>ASV MALLES</v>
      </c>
      <c r="G21" s="85">
        <f>SUM(LARGE(H21:W21,{1,2,3,4,5,6}))</f>
        <v>300</v>
      </c>
      <c r="H21" s="91"/>
      <c r="I21" s="21"/>
      <c r="J21" s="21">
        <v>300</v>
      </c>
      <c r="K21" s="21"/>
      <c r="L21" s="21"/>
      <c r="M21" s="21"/>
      <c r="N21" s="21"/>
      <c r="O21" s="21"/>
      <c r="P21" s="21"/>
      <c r="Q21" s="15"/>
      <c r="R21" s="35">
        <v>0</v>
      </c>
      <c r="S21" s="34">
        <v>0</v>
      </c>
      <c r="T21" s="33">
        <v>0</v>
      </c>
      <c r="U21" s="34">
        <v>0</v>
      </c>
      <c r="V21" s="33">
        <v>0</v>
      </c>
      <c r="W21" s="34">
        <v>0</v>
      </c>
    </row>
    <row r="22" spans="1:23" s="11" customFormat="1" ht="15" customHeight="1" thickBot="1" x14ac:dyDescent="0.35">
      <c r="A22" s="94">
        <v>12</v>
      </c>
      <c r="B22" s="47" t="str">
        <f>VLOOKUP(D22,Riepilogo!$A$4:$F$147,2,FALSE)</f>
        <v>MUR MARIA LUISA</v>
      </c>
      <c r="C22" s="49" t="str">
        <f>VLOOKUP(D22,Riepilogo!$A$4:$F$147,3,FALSE)</f>
        <v>07/07/1972</v>
      </c>
      <c r="D22" s="47">
        <v>9752</v>
      </c>
      <c r="E22" s="47" t="str">
        <f>VLOOKUP(D22,Riepilogo!$A$4:$F$147,5,FALSE)</f>
        <v>ITA</v>
      </c>
      <c r="F22" s="69" t="str">
        <f>VLOOKUP(D22,Riepilogo!$A$4:$F$147,6,FALSE)</f>
        <v>ASV MALLES</v>
      </c>
      <c r="G22" s="85">
        <f>SUM(LARGE(H22:W22,{1,2,3,4,5,6}))</f>
        <v>300</v>
      </c>
      <c r="H22" s="91"/>
      <c r="I22" s="21"/>
      <c r="J22" s="21">
        <v>300</v>
      </c>
      <c r="K22" s="21"/>
      <c r="L22" s="21"/>
      <c r="M22" s="21"/>
      <c r="N22" s="21"/>
      <c r="O22" s="21"/>
      <c r="P22" s="21"/>
      <c r="Q22" s="15"/>
      <c r="R22" s="35">
        <v>0</v>
      </c>
      <c r="S22" s="34">
        <v>0</v>
      </c>
      <c r="T22" s="33">
        <v>0</v>
      </c>
      <c r="U22" s="34">
        <v>0</v>
      </c>
      <c r="V22" s="33">
        <v>0</v>
      </c>
      <c r="W22" s="34">
        <v>0</v>
      </c>
    </row>
    <row r="23" spans="1:23" s="11" customFormat="1" ht="15" customHeight="1" thickBot="1" x14ac:dyDescent="0.35">
      <c r="A23" s="94">
        <v>13</v>
      </c>
      <c r="B23" s="47" t="str">
        <f>VLOOKUP(D23,Riepilogo!$A$4:$F$147,2,FALSE)</f>
        <v>KIESER HELGA</v>
      </c>
      <c r="C23" s="49" t="str">
        <f>VLOOKUP(D23,Riepilogo!$A$4:$F$147,3,FALSE)</f>
        <v>29/12/1958</v>
      </c>
      <c r="D23" s="47">
        <v>11297</v>
      </c>
      <c r="E23" s="47" t="str">
        <f>VLOOKUP(D23,Riepilogo!$A$4:$F$147,5,FALSE)</f>
        <v>ITA</v>
      </c>
      <c r="F23" s="69" t="str">
        <f>VLOOKUP(D23,Riepilogo!$A$4:$F$147,6,FALSE)</f>
        <v>ASV UBERETSCH</v>
      </c>
      <c r="G23" s="85">
        <f>SUM(LARGE(H23:W23,{1,2,3,4,5,6}))</f>
        <v>253</v>
      </c>
      <c r="H23" s="91"/>
      <c r="I23" s="21"/>
      <c r="J23" s="21">
        <v>253</v>
      </c>
      <c r="K23" s="21"/>
      <c r="L23" s="21"/>
      <c r="M23" s="21"/>
      <c r="N23" s="21"/>
      <c r="O23" s="21"/>
      <c r="P23" s="21"/>
      <c r="Q23" s="15"/>
      <c r="R23" s="35">
        <v>0</v>
      </c>
      <c r="S23" s="34">
        <v>0</v>
      </c>
      <c r="T23" s="33">
        <v>0</v>
      </c>
      <c r="U23" s="34">
        <v>0</v>
      </c>
      <c r="V23" s="33">
        <v>0</v>
      </c>
      <c r="W23" s="34">
        <v>0</v>
      </c>
    </row>
    <row r="24" spans="1:23" s="11" customFormat="1" ht="15" customHeight="1" thickBot="1" x14ac:dyDescent="0.35">
      <c r="A24" s="94">
        <v>14</v>
      </c>
      <c r="B24" s="47" t="str">
        <f>VLOOKUP(D24,Riepilogo!$A$4:$F$147,2,FALSE)</f>
        <v>CLAUSEN SUSAN</v>
      </c>
      <c r="C24" s="49" t="str">
        <f>VLOOKUP(D24,Riepilogo!$A$4:$F$147,3,FALSE)</f>
        <v>19/01/1964</v>
      </c>
      <c r="D24" s="47">
        <v>22051</v>
      </c>
      <c r="E24" s="47" t="str">
        <f>VLOOKUP(D24,Riepilogo!$A$4:$F$147,5,FALSE)</f>
        <v>DEN</v>
      </c>
      <c r="F24" s="69" t="str">
        <f>VLOOKUP(D24,Riepilogo!$A$4:$F$147,6,FALSE)</f>
        <v>PADOVA BADMINTON</v>
      </c>
      <c r="G24" s="85">
        <f>SUM(LARGE(H24:W24,{1,2,3,4,5,6}))</f>
        <v>250</v>
      </c>
      <c r="H24" s="91"/>
      <c r="I24" s="21"/>
      <c r="J24" s="21"/>
      <c r="K24" s="21"/>
      <c r="L24" s="21"/>
      <c r="M24" s="21"/>
      <c r="N24" s="21"/>
      <c r="O24" s="21">
        <v>250</v>
      </c>
      <c r="P24" s="21"/>
      <c r="Q24" s="15"/>
      <c r="R24" s="35">
        <v>0</v>
      </c>
      <c r="S24" s="34">
        <v>0</v>
      </c>
      <c r="T24" s="33">
        <v>0</v>
      </c>
      <c r="U24" s="34">
        <v>0</v>
      </c>
      <c r="V24" s="33">
        <v>0</v>
      </c>
      <c r="W24" s="34">
        <v>0</v>
      </c>
    </row>
    <row r="25" spans="1:23" s="11" customFormat="1" ht="15" customHeight="1" thickBot="1" x14ac:dyDescent="0.35">
      <c r="A25" s="94">
        <v>15</v>
      </c>
      <c r="B25" s="47" t="str">
        <f>VLOOKUP(D25,Riepilogo!$A$4:$F$147,2,FALSE)</f>
        <v>MODESTINI ALESSANDRA</v>
      </c>
      <c r="C25" s="49" t="str">
        <f>VLOOKUP(D25,Riepilogo!$A$4:$F$147,3,FALSE)</f>
        <v>12/10/1964</v>
      </c>
      <c r="D25" s="47">
        <v>24686</v>
      </c>
      <c r="E25" s="47" t="str">
        <f>VLOOKUP(D25,Riepilogo!$A$4:$F$147,5,FALSE)</f>
        <v>ITA</v>
      </c>
      <c r="F25" s="69" t="str">
        <f>VLOOKUP(D25,Riepilogo!$A$4:$F$147,6,FALSE)</f>
        <v>GANDHI BADMINTON</v>
      </c>
      <c r="G25" s="85">
        <f>SUM(LARGE(H25:W25,{1,2,3,4,5,6}))</f>
        <v>250</v>
      </c>
      <c r="H25" s="91"/>
      <c r="I25" s="21"/>
      <c r="J25" s="21"/>
      <c r="K25" s="21"/>
      <c r="L25" s="21"/>
      <c r="M25" s="21"/>
      <c r="N25" s="21"/>
      <c r="O25" s="21"/>
      <c r="P25" s="21"/>
      <c r="Q25" s="15">
        <v>250</v>
      </c>
      <c r="R25" s="35">
        <v>0</v>
      </c>
      <c r="S25" s="34">
        <v>0</v>
      </c>
      <c r="T25" s="33">
        <v>0</v>
      </c>
      <c r="U25" s="34">
        <v>0</v>
      </c>
      <c r="V25" s="33">
        <v>0</v>
      </c>
      <c r="W25" s="34">
        <v>0</v>
      </c>
    </row>
    <row r="26" spans="1:23" s="11" customFormat="1" ht="15" customHeight="1" thickBot="1" x14ac:dyDescent="0.35">
      <c r="A26" s="94">
        <v>16</v>
      </c>
      <c r="B26" s="47" t="str">
        <f>VLOOKUP(D26,Riepilogo!$A$4:$F$147,2,FALSE)</f>
        <v>DICECCA CHIARA</v>
      </c>
      <c r="C26" s="49" t="str">
        <f>VLOOKUP(D26,Riepilogo!$A$4:$F$147,3,FALSE)</f>
        <v>18/05/1971</v>
      </c>
      <c r="D26" s="47">
        <v>185487</v>
      </c>
      <c r="E26" s="47" t="str">
        <f>VLOOKUP(D26,Riepilogo!$A$4:$F$147,5,FALSE)</f>
        <v>ITA</v>
      </c>
      <c r="F26" s="69" t="str">
        <f>VLOOKUP(D26,Riepilogo!$A$4:$F$147,6,FALSE)</f>
        <v>ENERGICA...MENTE...INSIEME</v>
      </c>
      <c r="G26" s="85">
        <f>SUM(LARGE(H26:W26,{1,2,3,4,5,6}))</f>
        <v>250</v>
      </c>
      <c r="H26" s="91"/>
      <c r="I26" s="21">
        <v>250</v>
      </c>
      <c r="J26" s="21"/>
      <c r="K26" s="21"/>
      <c r="L26" s="21"/>
      <c r="M26" s="21"/>
      <c r="N26" s="21"/>
      <c r="O26" s="21"/>
      <c r="P26" s="21"/>
      <c r="Q26" s="15"/>
      <c r="R26" s="35">
        <v>0</v>
      </c>
      <c r="S26" s="34">
        <v>0</v>
      </c>
      <c r="T26" s="33">
        <v>0</v>
      </c>
      <c r="U26" s="34">
        <v>0</v>
      </c>
      <c r="V26" s="33">
        <v>0</v>
      </c>
      <c r="W26" s="34">
        <v>0</v>
      </c>
    </row>
    <row r="27" spans="1:23" s="11" customFormat="1" ht="15" customHeight="1" thickBot="1" x14ac:dyDescent="0.35">
      <c r="A27" s="94">
        <v>17</v>
      </c>
      <c r="B27" s="47" t="str">
        <f>VLOOKUP(D27,Riepilogo!$A$4:$F$147,2,FALSE)</f>
        <v>IANESELLI SONIA</v>
      </c>
      <c r="C27" s="49" t="str">
        <f>VLOOKUP(D27,Riepilogo!$A$4:$F$147,3,FALSE)</f>
        <v>25/07/1974</v>
      </c>
      <c r="D27" s="47">
        <v>13969</v>
      </c>
      <c r="E27" s="47" t="str">
        <f>VLOOKUP(D27,Riepilogo!$A$4:$F$147,5,FALSE)</f>
        <v>ITA</v>
      </c>
      <c r="F27" s="69" t="str">
        <f>VLOOKUP(D27,Riepilogo!$A$4:$F$147,6,FALSE)</f>
        <v>ASV UBERETSCH</v>
      </c>
      <c r="G27" s="85">
        <f>SUM(LARGE(H27:W27,{1,2,3,4,5,6}))</f>
        <v>250</v>
      </c>
      <c r="H27" s="91"/>
      <c r="I27" s="21"/>
      <c r="J27" s="21"/>
      <c r="K27" s="21"/>
      <c r="L27" s="21"/>
      <c r="M27" s="21"/>
      <c r="N27" s="21"/>
      <c r="O27" s="21"/>
      <c r="P27" s="21">
        <v>250</v>
      </c>
      <c r="Q27" s="15"/>
      <c r="R27" s="35">
        <v>0</v>
      </c>
      <c r="S27" s="34">
        <v>0</v>
      </c>
      <c r="T27" s="33">
        <v>0</v>
      </c>
      <c r="U27" s="34">
        <v>0</v>
      </c>
      <c r="V27" s="33">
        <v>0</v>
      </c>
      <c r="W27" s="34">
        <v>0</v>
      </c>
    </row>
    <row r="28" spans="1:23" s="11" customFormat="1" ht="15" customHeight="1" thickBot="1" x14ac:dyDescent="0.35">
      <c r="A28" s="94">
        <v>18</v>
      </c>
      <c r="B28" s="47" t="str">
        <f>VLOOKUP(D28,Riepilogo!$A$4:$F$147,2,FALSE)</f>
        <v>MUSTAFINA YANINA</v>
      </c>
      <c r="C28" s="49" t="str">
        <f>VLOOKUP(D28,Riepilogo!$A$4:$F$147,3,FALSE)</f>
        <v>06/06/1978</v>
      </c>
      <c r="D28" s="47">
        <v>66216</v>
      </c>
      <c r="E28" s="47" t="str">
        <f>VLOOKUP(D28,Riepilogo!$A$4:$F$147,5,FALSE)</f>
        <v>ITA</v>
      </c>
      <c r="F28" s="69" t="str">
        <f>VLOOKUP(D28,Riepilogo!$A$4:$F$147,6,FALSE)</f>
        <v>CUS BERGAMO</v>
      </c>
      <c r="G28" s="85">
        <f>SUM(LARGE(H28:W28,{1,2,3,4,5,6}))</f>
        <v>250</v>
      </c>
      <c r="H28" s="91">
        <v>250</v>
      </c>
      <c r="I28" s="21"/>
      <c r="J28" s="21"/>
      <c r="K28" s="21"/>
      <c r="L28" s="21"/>
      <c r="M28" s="21"/>
      <c r="N28" s="21"/>
      <c r="O28" s="21"/>
      <c r="P28" s="21"/>
      <c r="Q28" s="15"/>
      <c r="R28" s="35">
        <v>0</v>
      </c>
      <c r="S28" s="34">
        <v>0</v>
      </c>
      <c r="T28" s="33">
        <v>0</v>
      </c>
      <c r="U28" s="34">
        <v>0</v>
      </c>
      <c r="V28" s="33">
        <v>0</v>
      </c>
      <c r="W28" s="34">
        <v>0</v>
      </c>
    </row>
    <row r="29" spans="1:23" s="11" customFormat="1" ht="15" customHeight="1" thickBot="1" x14ac:dyDescent="0.35">
      <c r="A29" s="94">
        <v>19</v>
      </c>
      <c r="B29" s="47" t="str">
        <f>VLOOKUP(D29,Riepilogo!$A$4:$F$147,2,FALSE)</f>
        <v>ZILIO ROSANNA</v>
      </c>
      <c r="C29" s="49" t="str">
        <f>VLOOKUP(D29,Riepilogo!$A$4:$F$147,3,FALSE)</f>
        <v>20/03/1966</v>
      </c>
      <c r="D29" s="47">
        <v>34451</v>
      </c>
      <c r="E29" s="47" t="str">
        <f>VLOOKUP(D29,Riepilogo!$A$4:$F$147,5,FALSE)</f>
        <v>ITA</v>
      </c>
      <c r="F29" s="69" t="str">
        <f>VLOOKUP(D29,Riepilogo!$A$4:$F$147,6,FALSE)</f>
        <v>ENERGICA...MENTE...INSIEME</v>
      </c>
      <c r="G29" s="85">
        <f>SUM(LARGE(H29:W29,{1,2,3,4,5,6}))</f>
        <v>213</v>
      </c>
      <c r="H29" s="91"/>
      <c r="I29" s="21">
        <v>213</v>
      </c>
      <c r="J29" s="21"/>
      <c r="K29" s="21"/>
      <c r="L29" s="21"/>
      <c r="M29" s="21"/>
      <c r="N29" s="21"/>
      <c r="O29" s="21"/>
      <c r="P29" s="21"/>
      <c r="Q29" s="15"/>
      <c r="R29" s="35">
        <v>0</v>
      </c>
      <c r="S29" s="34">
        <v>0</v>
      </c>
      <c r="T29" s="33">
        <v>0</v>
      </c>
      <c r="U29" s="34">
        <v>0</v>
      </c>
      <c r="V29" s="33">
        <v>0</v>
      </c>
      <c r="W29" s="34">
        <v>0</v>
      </c>
    </row>
    <row r="30" spans="1:23" s="11" customFormat="1" ht="15" customHeight="1" thickBot="1" x14ac:dyDescent="0.35">
      <c r="A30" s="94">
        <v>20</v>
      </c>
      <c r="B30" s="47" t="str">
        <f>VLOOKUP(D30,Riepilogo!$A$4:$F$147,2,FALSE)</f>
        <v>TOCCHETTI PIERA</v>
      </c>
      <c r="C30" s="49" t="str">
        <f>VLOOKUP(D30,Riepilogo!$A$4:$F$147,3,FALSE)</f>
        <v>26/05/1968</v>
      </c>
      <c r="D30" s="47">
        <v>10354</v>
      </c>
      <c r="E30" s="47" t="str">
        <f>VLOOKUP(D30,Riepilogo!$A$4:$F$147,5,FALSE)</f>
        <v>ITA</v>
      </c>
      <c r="F30" s="69" t="str">
        <f>VLOOKUP(D30,Riepilogo!$A$4:$F$147,6,FALSE)</f>
        <v>BCC LECCO</v>
      </c>
      <c r="G30" s="85">
        <f>SUM(LARGE(H30:W30,{1,2,3,4,5,6}))</f>
        <v>213</v>
      </c>
      <c r="H30" s="91"/>
      <c r="I30" s="21"/>
      <c r="J30" s="21"/>
      <c r="K30" s="21"/>
      <c r="L30" s="21"/>
      <c r="M30" s="21"/>
      <c r="N30" s="21"/>
      <c r="O30" s="21"/>
      <c r="P30" s="21"/>
      <c r="Q30" s="15">
        <v>213</v>
      </c>
      <c r="R30" s="35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</row>
    <row r="31" spans="1:23" s="11" customFormat="1" ht="15" customHeight="1" thickBot="1" x14ac:dyDescent="0.35">
      <c r="A31" s="94">
        <v>21</v>
      </c>
      <c r="B31" s="47" t="str">
        <f>VLOOKUP(D31,Riepilogo!$A$4:$F$147,2,FALSE)</f>
        <v>CRIVELLARO LILIANA</v>
      </c>
      <c r="C31" s="49" t="str">
        <f>VLOOKUP(D31,Riepilogo!$A$4:$F$147,3,FALSE)</f>
        <v>18/05/1956</v>
      </c>
      <c r="D31" s="47">
        <v>11250</v>
      </c>
      <c r="E31" s="47" t="str">
        <f>VLOOKUP(D31,Riepilogo!$A$4:$F$147,5,FALSE)</f>
        <v>ITA</v>
      </c>
      <c r="F31" s="69" t="str">
        <f>VLOOKUP(D31,Riepilogo!$A$4:$F$147,6,FALSE)</f>
        <v>VIGNANELLO BC</v>
      </c>
      <c r="G31" s="85">
        <f>SUM(LARGE(H31:W31,{1,2,3,4,5,6}))</f>
        <v>205</v>
      </c>
      <c r="H31" s="91"/>
      <c r="I31" s="21"/>
      <c r="J31" s="21">
        <v>205</v>
      </c>
      <c r="K31" s="21"/>
      <c r="L31" s="21"/>
      <c r="M31" s="21"/>
      <c r="N31" s="21"/>
      <c r="O31" s="21"/>
      <c r="P31" s="21"/>
      <c r="Q31" s="15"/>
      <c r="R31" s="35">
        <v>0</v>
      </c>
      <c r="S31" s="34">
        <v>0</v>
      </c>
      <c r="T31" s="33">
        <v>0</v>
      </c>
      <c r="U31" s="34">
        <v>0</v>
      </c>
      <c r="V31" s="33">
        <v>0</v>
      </c>
      <c r="W31" s="34">
        <v>0</v>
      </c>
    </row>
    <row r="32" spans="1:23" s="11" customFormat="1" ht="15" customHeight="1" thickBot="1" x14ac:dyDescent="0.35">
      <c r="A32" s="94">
        <v>22</v>
      </c>
      <c r="B32" s="47" t="str">
        <f>VLOOKUP(D32,Riepilogo!$A$4:$F$147,2,FALSE)</f>
        <v>DONISELLI FRANCESCA</v>
      </c>
      <c r="C32" s="49" t="str">
        <f>VLOOKUP(D32,Riepilogo!$A$4:$F$147,3,FALSE)</f>
        <v>04/04/1957</v>
      </c>
      <c r="D32" s="47">
        <v>11252</v>
      </c>
      <c r="E32" s="47" t="str">
        <f>VLOOKUP(D32,Riepilogo!$A$4:$F$147,5,FALSE)</f>
        <v>ITA</v>
      </c>
      <c r="F32" s="69" t="str">
        <f>VLOOKUP(D32,Riepilogo!$A$4:$F$147,6,FALSE)</f>
        <v>GIOKO</v>
      </c>
      <c r="G32" s="85">
        <f>SUM(LARGE(H32:W32,{1,2,3,4,5,6}))</f>
        <v>205</v>
      </c>
      <c r="H32" s="91"/>
      <c r="I32" s="21"/>
      <c r="J32" s="21">
        <v>205</v>
      </c>
      <c r="K32" s="21"/>
      <c r="L32" s="21"/>
      <c r="M32" s="21"/>
      <c r="N32" s="21"/>
      <c r="O32" s="21"/>
      <c r="P32" s="21"/>
      <c r="Q32" s="15"/>
      <c r="R32" s="35">
        <v>0</v>
      </c>
      <c r="S32" s="34">
        <v>0</v>
      </c>
      <c r="T32" s="33">
        <v>0</v>
      </c>
      <c r="U32" s="34">
        <v>0</v>
      </c>
      <c r="V32" s="33">
        <v>0</v>
      </c>
      <c r="W32" s="34">
        <v>0</v>
      </c>
    </row>
    <row r="33" spans="1:23" s="11" customFormat="1" ht="15" customHeight="1" thickBot="1" x14ac:dyDescent="0.35">
      <c r="A33" s="94">
        <v>23</v>
      </c>
      <c r="B33" s="47" t="str">
        <f>VLOOKUP(D33,Riepilogo!$A$4:$F$147,2,FALSE)</f>
        <v>MARRAUDINO BRUNA</v>
      </c>
      <c r="C33" s="49" t="str">
        <f>VLOOKUP(D33,Riepilogo!$A$4:$F$147,3,FALSE)</f>
        <v>15/09/1977</v>
      </c>
      <c r="D33" s="47">
        <v>185485</v>
      </c>
      <c r="E33" s="47" t="str">
        <f>VLOOKUP(D33,Riepilogo!$A$4:$F$147,5,FALSE)</f>
        <v>ITA</v>
      </c>
      <c r="F33" s="69" t="str">
        <f>VLOOKUP(D33,Riepilogo!$A$4:$F$147,6,FALSE)</f>
        <v>ENERGICA...MENTE...INSIEME</v>
      </c>
      <c r="G33" s="85">
        <f>SUM(LARGE(H33:W33,{1,2,3,4,5,6}))</f>
        <v>175</v>
      </c>
      <c r="H33" s="91"/>
      <c r="I33" s="21">
        <v>175</v>
      </c>
      <c r="J33" s="21"/>
      <c r="K33" s="21"/>
      <c r="L33" s="21"/>
      <c r="M33" s="21"/>
      <c r="N33" s="21"/>
      <c r="O33" s="21"/>
      <c r="P33" s="21"/>
      <c r="Q33" s="15"/>
      <c r="R33" s="35">
        <v>0</v>
      </c>
      <c r="S33" s="34">
        <v>0</v>
      </c>
      <c r="T33" s="33">
        <v>0</v>
      </c>
      <c r="U33" s="34">
        <v>0</v>
      </c>
      <c r="V33" s="33">
        <v>0</v>
      </c>
      <c r="W33" s="34">
        <v>0</v>
      </c>
    </row>
    <row r="34" spans="1:23" s="11" customFormat="1" ht="15" customHeight="1" thickBot="1" x14ac:dyDescent="0.35">
      <c r="A34" s="94">
        <v>24</v>
      </c>
      <c r="B34" s="47" t="str">
        <f>VLOOKUP(D34,Riepilogo!$A$4:$F$147,2,FALSE)</f>
        <v>LAZZARINI SANDRA</v>
      </c>
      <c r="C34" s="49" t="str">
        <f>VLOOKUP(D34,Riepilogo!$A$4:$F$147,3,FALSE)</f>
        <v>16/11/1977</v>
      </c>
      <c r="D34" s="47">
        <v>142083</v>
      </c>
      <c r="E34" s="47" t="str">
        <f>VLOOKUP(D34,Riepilogo!$A$4:$F$147,5,FALSE)</f>
        <v>ITA</v>
      </c>
      <c r="F34" s="69" t="str">
        <f>VLOOKUP(D34,Riepilogo!$A$4:$F$147,6,FALSE)</f>
        <v>PADOVA BADMINTON</v>
      </c>
      <c r="G34" s="85">
        <f>SUM(LARGE(H34:W34,{1,2,3,4,5,6}))</f>
        <v>175</v>
      </c>
      <c r="H34" s="91"/>
      <c r="I34" s="21"/>
      <c r="J34" s="21"/>
      <c r="K34" s="21"/>
      <c r="L34" s="21"/>
      <c r="M34" s="21"/>
      <c r="N34" s="21"/>
      <c r="O34" s="21">
        <v>175</v>
      </c>
      <c r="P34" s="21"/>
      <c r="Q34" s="15"/>
      <c r="R34" s="35">
        <v>0</v>
      </c>
      <c r="S34" s="34">
        <v>0</v>
      </c>
      <c r="T34" s="33">
        <v>0</v>
      </c>
      <c r="U34" s="34">
        <v>0</v>
      </c>
      <c r="V34" s="33">
        <v>0</v>
      </c>
      <c r="W34" s="34">
        <v>0</v>
      </c>
    </row>
    <row r="35" spans="1:23" s="11" customFormat="1" ht="15" customHeight="1" thickBot="1" x14ac:dyDescent="0.35">
      <c r="A35" s="94">
        <v>25</v>
      </c>
      <c r="B35" s="47" t="str">
        <f>VLOOKUP(D35,Riepilogo!$A$4:$F$147,2,FALSE)</f>
        <v>TROIANO EMILIANA</v>
      </c>
      <c r="C35" s="49" t="str">
        <f>VLOOKUP(D35,Riepilogo!$A$4:$F$147,3,FALSE)</f>
        <v>05/03/1980</v>
      </c>
      <c r="D35" s="47">
        <v>145450</v>
      </c>
      <c r="E35" s="47" t="str">
        <f>VLOOKUP(D35,Riepilogo!$A$4:$F$147,5,FALSE)</f>
        <v>ITA</v>
      </c>
      <c r="F35" s="69" t="str">
        <f>VLOOKUP(D35,Riepilogo!$A$4:$F$147,6,FALSE)</f>
        <v>ALBA SHUTTLE</v>
      </c>
      <c r="G35" s="85">
        <f>SUM(LARGE(H35:W35,{1,2,3,4,5,6}))</f>
        <v>175</v>
      </c>
      <c r="H35" s="91"/>
      <c r="I35" s="21"/>
      <c r="J35" s="21"/>
      <c r="K35" s="21"/>
      <c r="L35" s="21"/>
      <c r="M35" s="21"/>
      <c r="N35" s="21"/>
      <c r="O35" s="21"/>
      <c r="P35" s="21"/>
      <c r="Q35" s="15">
        <v>175</v>
      </c>
      <c r="R35" s="35">
        <v>0</v>
      </c>
      <c r="S35" s="34">
        <v>0</v>
      </c>
      <c r="T35" s="33">
        <v>0</v>
      </c>
      <c r="U35" s="34">
        <v>0</v>
      </c>
      <c r="V35" s="33">
        <v>0</v>
      </c>
      <c r="W35" s="34">
        <v>0</v>
      </c>
    </row>
    <row r="36" spans="1:23" s="11" customFormat="1" ht="15" customHeight="1" thickBot="1" x14ac:dyDescent="0.35">
      <c r="A36" s="94">
        <v>26</v>
      </c>
      <c r="B36" s="47" t="str">
        <f>VLOOKUP(D36,Riepilogo!$A$4:$F$147,2,FALSE)</f>
        <v>PIRODDA ELISABETTA</v>
      </c>
      <c r="C36" s="49" t="str">
        <f>VLOOKUP(D36,Riepilogo!$A$4:$F$147,3,FALSE)</f>
        <v>15/08/1970</v>
      </c>
      <c r="D36" s="47">
        <v>175953</v>
      </c>
      <c r="E36" s="47" t="str">
        <f>VLOOKUP(D36,Riepilogo!$A$4:$F$147,5,FALSE)</f>
        <v>ITA</v>
      </c>
      <c r="F36" s="69" t="str">
        <f>VLOOKUP(D36,Riepilogo!$A$4:$F$147,6,FALSE)</f>
        <v>LE AQUILE</v>
      </c>
      <c r="G36" s="85">
        <f>SUM(LARGE(H36:W36,{1,2,3,4,5,6}))</f>
        <v>157</v>
      </c>
      <c r="H36" s="91"/>
      <c r="I36" s="21"/>
      <c r="J36" s="21">
        <v>157</v>
      </c>
      <c r="K36" s="21"/>
      <c r="L36" s="21"/>
      <c r="M36" s="21"/>
      <c r="N36" s="21"/>
      <c r="O36" s="21"/>
      <c r="P36" s="21"/>
      <c r="Q36" s="15"/>
      <c r="R36" s="35">
        <v>0</v>
      </c>
      <c r="S36" s="34">
        <v>0</v>
      </c>
      <c r="T36" s="33">
        <v>0</v>
      </c>
      <c r="U36" s="34">
        <v>0</v>
      </c>
      <c r="V36" s="33">
        <v>0</v>
      </c>
      <c r="W36" s="34">
        <v>0</v>
      </c>
    </row>
    <row r="37" spans="1:23" s="11" customFormat="1" ht="15" customHeight="1" thickBot="1" x14ac:dyDescent="0.35">
      <c r="A37" s="125">
        <v>27</v>
      </c>
      <c r="B37" s="70" t="str">
        <f>VLOOKUP(D37,Riepilogo!$A$4:$F$147,2,FALSE)</f>
        <v>JAIPRANOP SUPHANIDA</v>
      </c>
      <c r="C37" s="71" t="str">
        <f>VLOOKUP(D37,Riepilogo!$A$4:$F$147,3,FALSE)</f>
        <v>22/10/1982</v>
      </c>
      <c r="D37" s="70">
        <v>184076</v>
      </c>
      <c r="E37" s="70" t="str">
        <f>VLOOKUP(D37,Riepilogo!$A$4:$F$147,5,FALSE)</f>
        <v>ITA</v>
      </c>
      <c r="F37" s="72" t="str">
        <f>VLOOKUP(D37,Riepilogo!$A$4:$F$147,6,FALSE)</f>
        <v>BRESCIA SPORT PIU'</v>
      </c>
      <c r="G37" s="85">
        <f>SUM(LARGE(H37:W37,{1,2,3,4,5,6}))</f>
        <v>137</v>
      </c>
      <c r="H37" s="92"/>
      <c r="I37" s="73"/>
      <c r="J37" s="73"/>
      <c r="K37" s="73"/>
      <c r="L37" s="73"/>
      <c r="M37" s="73"/>
      <c r="N37" s="73"/>
      <c r="O37" s="73">
        <v>137</v>
      </c>
      <c r="P37" s="73"/>
      <c r="Q37" s="74"/>
      <c r="R37" s="35">
        <v>0</v>
      </c>
      <c r="S37" s="34">
        <v>0</v>
      </c>
      <c r="T37" s="33">
        <v>0</v>
      </c>
      <c r="U37" s="34">
        <v>0</v>
      </c>
      <c r="V37" s="33">
        <v>0</v>
      </c>
      <c r="W37" s="34">
        <v>0</v>
      </c>
    </row>
  </sheetData>
  <sheetProtection password="A3A8" sheet="1" objects="1" scenarios="1"/>
  <sortState ref="A11:W37">
    <sortCondition descending="1" ref="G11:G37"/>
    <sortCondition ref="C11:C37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7">
    <cfRule type="cellIs" dxfId="5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F4:G4 F6:G8 A5 A1 F9:F10 A6:D7 A4:D4 A2:D2 A9:D10 A8:C8 G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zoomScaleNormal="100" workbookViewId="0">
      <selection activeCell="A3" sqref="A3:G3"/>
    </sheetView>
  </sheetViews>
  <sheetFormatPr defaultColWidth="9.109375" defaultRowHeight="15" customHeight="1" x14ac:dyDescent="0.3"/>
  <cols>
    <col min="1" max="1" width="4.5546875" style="37" bestFit="1" customWidth="1"/>
    <col min="2" max="2" width="57.44140625" style="45" bestFit="1" customWidth="1"/>
    <col min="3" max="3" width="10.6640625" style="45" bestFit="1" customWidth="1"/>
    <col min="4" max="4" width="8.44140625" style="45" bestFit="1" customWidth="1"/>
    <col min="5" max="5" width="5" style="45" bestFit="1" customWidth="1"/>
    <col min="6" max="6" width="23.6640625" style="45" bestFit="1" customWidth="1"/>
    <col min="7" max="7" width="6.5546875" style="37" bestFit="1" customWidth="1"/>
    <col min="8" max="8" width="11.88671875" style="56" customWidth="1"/>
    <col min="9" max="10" width="10.6640625" style="56" customWidth="1"/>
    <col min="11" max="11" width="10.6640625" style="37" customWidth="1"/>
    <col min="12" max="12" width="10.6640625" style="64" customWidth="1"/>
    <col min="13" max="13" width="10.6640625" style="65" customWidth="1"/>
    <col min="14" max="14" width="10.6640625" style="75" customWidth="1"/>
    <col min="15" max="15" width="11.33203125" style="79" customWidth="1"/>
    <col min="16" max="16" width="10.6640625" style="80" customWidth="1"/>
    <col min="17" max="17" width="10.6640625" style="81" customWidth="1"/>
    <col min="18" max="18" width="16.5546875" style="82" customWidth="1"/>
    <col min="19" max="19" width="10.6640625" style="89" customWidth="1"/>
    <col min="20" max="20" width="10.6640625" style="89" bestFit="1" customWidth="1"/>
    <col min="21" max="21" width="10.6640625" style="78" bestFit="1" customWidth="1"/>
    <col min="22" max="27" width="2" style="37" hidden="1" customWidth="1"/>
    <col min="28" max="31" width="4.44140625" style="37"/>
    <col min="32" max="16384" width="9.109375" style="37"/>
  </cols>
  <sheetData>
    <row r="1" spans="1:27" ht="60" customHeight="1" x14ac:dyDescent="0.3">
      <c r="A1" s="99" t="s">
        <v>139</v>
      </c>
      <c r="B1" s="99"/>
      <c r="C1" s="99"/>
      <c r="D1" s="99"/>
      <c r="E1" s="99"/>
      <c r="F1" s="99"/>
      <c r="G1" s="9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7" ht="6" customHeight="1" thickBot="1" x14ac:dyDescent="0.35">
      <c r="B2" s="37"/>
      <c r="C2" s="37"/>
      <c r="D2" s="37"/>
      <c r="E2" s="62"/>
      <c r="F2" s="37"/>
    </row>
    <row r="3" spans="1:27" s="41" customFormat="1" ht="20.100000000000001" customHeight="1" thickBot="1" x14ac:dyDescent="0.35">
      <c r="A3" s="106" t="s">
        <v>467</v>
      </c>
      <c r="B3" s="107"/>
      <c r="C3" s="107"/>
      <c r="D3" s="107"/>
      <c r="E3" s="107"/>
      <c r="F3" s="107"/>
      <c r="G3" s="108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19"/>
      <c r="W3" s="19"/>
      <c r="X3" s="19"/>
      <c r="Y3" s="19"/>
      <c r="Z3" s="19"/>
      <c r="AA3" s="40"/>
    </row>
    <row r="4" spans="1:27" s="42" customFormat="1" ht="6" customHeight="1" thickBot="1" x14ac:dyDescent="0.35">
      <c r="A4" s="19"/>
      <c r="B4" s="19"/>
      <c r="C4" s="19"/>
      <c r="D4" s="19"/>
      <c r="E4" s="19"/>
      <c r="F4" s="19"/>
    </row>
    <row r="5" spans="1:27" ht="15" customHeight="1" thickBot="1" x14ac:dyDescent="0.35">
      <c r="A5" s="103" t="s">
        <v>143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29"/>
      <c r="W5" s="29"/>
      <c r="X5" s="29"/>
      <c r="Y5" s="29"/>
      <c r="Z5" s="29"/>
      <c r="AA5" s="42"/>
    </row>
    <row r="6" spans="1:27" ht="6" customHeight="1" thickBot="1" x14ac:dyDescent="0.35">
      <c r="A6" s="43"/>
      <c r="B6" s="43"/>
      <c r="C6" s="43"/>
      <c r="D6" s="43"/>
      <c r="E6" s="43"/>
      <c r="F6" s="43"/>
      <c r="G6" s="9"/>
      <c r="V6" s="44"/>
      <c r="W6" s="44"/>
      <c r="X6" s="44"/>
      <c r="Y6" s="44"/>
      <c r="Z6" s="44"/>
      <c r="AA6" s="44"/>
    </row>
    <row r="7" spans="1:27" s="46" customFormat="1" ht="15" customHeight="1" thickBot="1" x14ac:dyDescent="0.35">
      <c r="A7" s="6"/>
      <c r="B7" s="6"/>
      <c r="C7" s="43"/>
      <c r="D7" s="43"/>
      <c r="E7" s="43"/>
      <c r="F7" s="43"/>
      <c r="G7" s="9"/>
      <c r="H7" s="54" t="s">
        <v>243</v>
      </c>
      <c r="I7" s="115" t="s">
        <v>250</v>
      </c>
      <c r="J7" s="116"/>
      <c r="K7" s="117"/>
      <c r="L7" s="54" t="s">
        <v>441</v>
      </c>
      <c r="M7" s="51" t="s">
        <v>442</v>
      </c>
      <c r="N7" s="51" t="s">
        <v>448</v>
      </c>
      <c r="O7" s="51" t="s">
        <v>244</v>
      </c>
      <c r="P7" s="51" t="s">
        <v>452</v>
      </c>
      <c r="Q7" s="51" t="s">
        <v>453</v>
      </c>
      <c r="R7" s="51" t="s">
        <v>245</v>
      </c>
      <c r="S7" s="51" t="s">
        <v>246</v>
      </c>
      <c r="T7" s="100" t="s">
        <v>247</v>
      </c>
      <c r="U7" s="102"/>
      <c r="V7" s="44"/>
      <c r="W7" s="44"/>
      <c r="X7" s="44"/>
      <c r="Y7" s="44"/>
      <c r="Z7" s="44"/>
      <c r="AA7" s="44"/>
    </row>
    <row r="8" spans="1:27" s="45" customFormat="1" ht="15" customHeight="1" x14ac:dyDescent="0.3">
      <c r="A8" s="95" t="s">
        <v>148</v>
      </c>
      <c r="B8" s="111" t="s">
        <v>144</v>
      </c>
      <c r="C8" s="95" t="s">
        <v>149</v>
      </c>
      <c r="D8" s="95" t="s">
        <v>312</v>
      </c>
      <c r="E8" s="95" t="s">
        <v>314</v>
      </c>
      <c r="F8" s="95" t="s">
        <v>142</v>
      </c>
      <c r="G8" s="113" t="s">
        <v>152</v>
      </c>
      <c r="H8" s="50" t="s">
        <v>249</v>
      </c>
      <c r="I8" s="50" t="s">
        <v>157</v>
      </c>
      <c r="J8" s="50" t="s">
        <v>253</v>
      </c>
      <c r="K8" s="50" t="s">
        <v>252</v>
      </c>
      <c r="L8" s="50" t="s">
        <v>440</v>
      </c>
      <c r="M8" s="50" t="s">
        <v>443</v>
      </c>
      <c r="N8" s="50" t="s">
        <v>311</v>
      </c>
      <c r="O8" s="50" t="s">
        <v>451</v>
      </c>
      <c r="P8" s="50" t="s">
        <v>443</v>
      </c>
      <c r="Q8" s="50" t="s">
        <v>454</v>
      </c>
      <c r="R8" s="50" t="s">
        <v>459</v>
      </c>
      <c r="S8" s="50" t="s">
        <v>220</v>
      </c>
      <c r="T8" s="50" t="s">
        <v>156</v>
      </c>
      <c r="U8" s="50" t="s">
        <v>157</v>
      </c>
      <c r="V8" s="17"/>
      <c r="W8" s="17"/>
      <c r="X8" s="17"/>
      <c r="Y8" s="17"/>
      <c r="Z8" s="17"/>
      <c r="AA8" s="32"/>
    </row>
    <row r="9" spans="1:27" s="45" customFormat="1" ht="15" customHeight="1" thickBot="1" x14ac:dyDescent="0.35">
      <c r="A9" s="96"/>
      <c r="B9" s="112"/>
      <c r="C9" s="96"/>
      <c r="D9" s="96"/>
      <c r="E9" s="96"/>
      <c r="F9" s="96"/>
      <c r="G9" s="114"/>
      <c r="H9" s="57">
        <v>43534</v>
      </c>
      <c r="I9" s="57">
        <v>43541</v>
      </c>
      <c r="J9" s="57">
        <v>43541</v>
      </c>
      <c r="K9" s="57">
        <v>43541</v>
      </c>
      <c r="L9" s="57">
        <v>43569</v>
      </c>
      <c r="M9" s="57">
        <v>43583</v>
      </c>
      <c r="N9" s="57">
        <v>43611</v>
      </c>
      <c r="O9" s="57">
        <v>43709</v>
      </c>
      <c r="P9" s="57">
        <v>43751</v>
      </c>
      <c r="Q9" s="57">
        <v>43786</v>
      </c>
      <c r="R9" s="57">
        <v>43800</v>
      </c>
      <c r="S9" s="57">
        <v>43836</v>
      </c>
      <c r="T9" s="57">
        <v>43877</v>
      </c>
      <c r="U9" s="57">
        <v>43877</v>
      </c>
      <c r="V9" s="17"/>
      <c r="W9" s="17"/>
      <c r="X9" s="17"/>
      <c r="Y9" s="17"/>
      <c r="Z9" s="17"/>
      <c r="AA9" s="32"/>
    </row>
    <row r="10" spans="1:27" ht="6" customHeight="1" thickBot="1" x14ac:dyDescent="0.35">
      <c r="A10" s="16"/>
      <c r="B10" s="16"/>
      <c r="C10" s="16"/>
      <c r="D10" s="16"/>
      <c r="E10" s="16"/>
      <c r="F10" s="16"/>
      <c r="G10" s="16"/>
      <c r="V10" s="18"/>
      <c r="W10" s="18"/>
      <c r="X10" s="18"/>
      <c r="Y10" s="18"/>
      <c r="Z10" s="18"/>
      <c r="AA10" s="18"/>
    </row>
    <row r="11" spans="1:27" ht="15" customHeight="1" thickBot="1" x14ac:dyDescent="0.35">
      <c r="A11" s="12" t="s">
        <v>146</v>
      </c>
      <c r="B11" s="66" t="str">
        <f>VLOOKUP(D11,Riepilogo!$A$4:$F$147,2,FALSE)</f>
        <v>DONOVAN JOHN JOSEPH</v>
      </c>
      <c r="C11" s="67" t="str">
        <f>VLOOKUP(D11,Riepilogo!$A$4:$F$147,3,FALSE)</f>
        <v>27/08/1981</v>
      </c>
      <c r="D11" s="66">
        <v>11037</v>
      </c>
      <c r="E11" s="66" t="str">
        <f>VLOOKUP(D11,Riepilogo!$A$4:$F$147,5,FALSE)</f>
        <v>IRL</v>
      </c>
      <c r="F11" s="68" t="str">
        <f>VLOOKUP(D11,Riepilogo!$A$4:$F$147,6,FALSE)</f>
        <v>POL BAGNATICA</v>
      </c>
      <c r="G11" s="86">
        <f>SUM(LARGE(H11:AA11,{1,2,3,4,5,6}))</f>
        <v>1550</v>
      </c>
      <c r="H11" s="90">
        <v>250</v>
      </c>
      <c r="I11" s="22"/>
      <c r="J11" s="22"/>
      <c r="K11" s="22"/>
      <c r="L11" s="22">
        <v>300</v>
      </c>
      <c r="M11" s="22">
        <v>250</v>
      </c>
      <c r="N11" s="22">
        <v>250</v>
      </c>
      <c r="O11" s="22"/>
      <c r="P11" s="22">
        <v>250</v>
      </c>
      <c r="Q11" s="22">
        <v>250</v>
      </c>
      <c r="R11" s="22"/>
      <c r="S11" s="22">
        <v>250</v>
      </c>
      <c r="T11" s="22"/>
      <c r="U11" s="13"/>
      <c r="V11" s="35">
        <v>0</v>
      </c>
      <c r="W11" s="34">
        <v>0</v>
      </c>
      <c r="X11" s="33">
        <v>0</v>
      </c>
      <c r="Y11" s="34">
        <v>0</v>
      </c>
      <c r="Z11" s="33">
        <v>0</v>
      </c>
      <c r="AA11" s="34">
        <v>0</v>
      </c>
    </row>
    <row r="12" spans="1:27" ht="15" customHeight="1" thickBot="1" x14ac:dyDescent="0.35">
      <c r="A12" s="14" t="s">
        <v>147</v>
      </c>
      <c r="B12" s="47" t="str">
        <f>VLOOKUP(D12,Riepilogo!$A$4:$F$147,2,FALSE)</f>
        <v>VEDAGIRI JAYAKUMAR</v>
      </c>
      <c r="C12" s="49" t="str">
        <f>VLOOKUP(D12,Riepilogo!$A$4:$F$147,3,FALSE)</f>
        <v>15/03/1979</v>
      </c>
      <c r="D12" s="47">
        <v>16194</v>
      </c>
      <c r="E12" s="47" t="str">
        <f>VLOOKUP(D12,Riepilogo!$A$4:$F$147,5,FALSE)</f>
        <v>IND</v>
      </c>
      <c r="F12" s="69" t="str">
        <f>VLOOKUP(D12,Riepilogo!$A$4:$F$147,6,FALSE)</f>
        <v>POL 2B</v>
      </c>
      <c r="G12" s="86">
        <f>SUM(LARGE(H12:AA12,{1,2,3,4,5,6}))</f>
        <v>1500</v>
      </c>
      <c r="H12" s="91">
        <v>250</v>
      </c>
      <c r="I12" s="21"/>
      <c r="J12" s="21"/>
      <c r="K12" s="21"/>
      <c r="L12" s="21"/>
      <c r="M12" s="21">
        <v>250</v>
      </c>
      <c r="N12" s="21">
        <v>250</v>
      </c>
      <c r="O12" s="21"/>
      <c r="P12" s="21">
        <v>250</v>
      </c>
      <c r="Q12" s="21">
        <v>250</v>
      </c>
      <c r="R12" s="21"/>
      <c r="S12" s="21">
        <v>250</v>
      </c>
      <c r="T12" s="21"/>
      <c r="U12" s="15"/>
      <c r="V12" s="35">
        <v>0</v>
      </c>
      <c r="W12" s="34">
        <v>0</v>
      </c>
      <c r="X12" s="33">
        <v>0</v>
      </c>
      <c r="Y12" s="34">
        <v>0</v>
      </c>
      <c r="Z12" s="33">
        <v>0</v>
      </c>
      <c r="AA12" s="34">
        <v>0</v>
      </c>
    </row>
    <row r="13" spans="1:27" ht="15" customHeight="1" thickBot="1" x14ac:dyDescent="0.35">
      <c r="A13" s="14" t="s">
        <v>140</v>
      </c>
      <c r="B13" s="47" t="str">
        <f>VLOOKUP(D13,Riepilogo!$A$4:$F$147,2,FALSE)</f>
        <v>PASSADOR RUGGERO DENIS</v>
      </c>
      <c r="C13" s="49" t="str">
        <f>VLOOKUP(D13,Riepilogo!$A$4:$F$147,3,FALSE)</f>
        <v>23/07/1962</v>
      </c>
      <c r="D13" s="47">
        <v>8987</v>
      </c>
      <c r="E13" s="47" t="str">
        <f>VLOOKUP(D13,Riepilogo!$A$4:$F$147,5,FALSE)</f>
        <v>ITA</v>
      </c>
      <c r="F13" s="69" t="str">
        <f>VLOOKUP(D13,Riepilogo!$A$4:$F$147,6,FALSE)</f>
        <v>GANDHI BADMINTON</v>
      </c>
      <c r="G13" s="86">
        <f>SUM(LARGE(H13:AA13,{1,2,3,4,5,6}))</f>
        <v>1363</v>
      </c>
      <c r="H13" s="91">
        <v>250</v>
      </c>
      <c r="I13" s="21"/>
      <c r="J13" s="21"/>
      <c r="K13" s="21"/>
      <c r="L13" s="21">
        <v>300</v>
      </c>
      <c r="M13" s="21"/>
      <c r="N13" s="21">
        <v>137</v>
      </c>
      <c r="O13" s="21">
        <v>250</v>
      </c>
      <c r="P13" s="21">
        <v>137</v>
      </c>
      <c r="Q13" s="21"/>
      <c r="R13" s="21"/>
      <c r="S13" s="21">
        <v>213</v>
      </c>
      <c r="T13" s="21"/>
      <c r="U13" s="15">
        <v>213</v>
      </c>
      <c r="V13" s="35">
        <v>0</v>
      </c>
      <c r="W13" s="34">
        <v>0</v>
      </c>
      <c r="X13" s="33">
        <v>0</v>
      </c>
      <c r="Y13" s="34">
        <v>0</v>
      </c>
      <c r="Z13" s="33">
        <v>0</v>
      </c>
      <c r="AA13" s="34">
        <v>0</v>
      </c>
    </row>
    <row r="14" spans="1:27" ht="15" customHeight="1" thickBot="1" x14ac:dyDescent="0.35">
      <c r="A14" s="14" t="s">
        <v>141</v>
      </c>
      <c r="B14" s="47" t="str">
        <f>VLOOKUP(D14,Riepilogo!$A$4:$F$147,2,FALSE)</f>
        <v>BIZZOTTO ALESSANDRO</v>
      </c>
      <c r="C14" s="49" t="str">
        <f>VLOOKUP(D14,Riepilogo!$A$4:$F$147,3,FALSE)</f>
        <v>26/06/1965</v>
      </c>
      <c r="D14" s="47">
        <v>40248</v>
      </c>
      <c r="E14" s="47" t="str">
        <f>VLOOKUP(D14,Riepilogo!$A$4:$F$147,5,FALSE)</f>
        <v>ITA</v>
      </c>
      <c r="F14" s="69" t="str">
        <f>VLOOKUP(D14,Riepilogo!$A$4:$F$147,6,FALSE)</f>
        <v>15 ZERO</v>
      </c>
      <c r="G14" s="86">
        <f>SUM(LARGE(H14:AA14,{1,2,3,4,5,6}))</f>
        <v>1344</v>
      </c>
      <c r="H14" s="91">
        <v>250</v>
      </c>
      <c r="I14" s="21">
        <v>250</v>
      </c>
      <c r="J14" s="21"/>
      <c r="K14" s="21"/>
      <c r="L14" s="21">
        <v>205</v>
      </c>
      <c r="M14" s="21">
        <v>213</v>
      </c>
      <c r="N14" s="21">
        <v>213</v>
      </c>
      <c r="O14" s="21"/>
      <c r="P14" s="21">
        <v>175</v>
      </c>
      <c r="Q14" s="21">
        <v>213</v>
      </c>
      <c r="R14" s="21"/>
      <c r="S14" s="21">
        <v>175</v>
      </c>
      <c r="T14" s="21"/>
      <c r="U14" s="15"/>
      <c r="V14" s="35">
        <v>0</v>
      </c>
      <c r="W14" s="34">
        <v>0</v>
      </c>
      <c r="X14" s="33">
        <v>0</v>
      </c>
      <c r="Y14" s="34">
        <v>0</v>
      </c>
      <c r="Z14" s="33">
        <v>0</v>
      </c>
      <c r="AA14" s="34">
        <v>0</v>
      </c>
    </row>
    <row r="15" spans="1:27" ht="15" customHeight="1" thickBot="1" x14ac:dyDescent="0.35">
      <c r="A15" s="14" t="s">
        <v>150</v>
      </c>
      <c r="B15" s="47" t="str">
        <f>VLOOKUP(D15,Riepilogo!$A$4:$F$147,2,FALSE)</f>
        <v>APPUHAMY SOLAN ARACHCHIGE ROHAN AUGUSTUS</v>
      </c>
      <c r="C15" s="49" t="str">
        <f>VLOOKUP(D15,Riepilogo!$A$4:$F$147,3,FALSE)</f>
        <v>12/08/1969</v>
      </c>
      <c r="D15" s="47">
        <v>176476</v>
      </c>
      <c r="E15" s="47" t="str">
        <f>VLOOKUP(D15,Riepilogo!$A$4:$F$147,5,FALSE)</f>
        <v>SRI</v>
      </c>
      <c r="F15" s="69" t="str">
        <f>VLOOKUP(D15,Riepilogo!$A$4:$F$147,6,FALSE)</f>
        <v>15 ZERO</v>
      </c>
      <c r="G15" s="86">
        <f>SUM(LARGE(H15:AA15,{1,2,3,4,5,6}))</f>
        <v>1314</v>
      </c>
      <c r="H15" s="91">
        <v>250</v>
      </c>
      <c r="I15" s="21">
        <v>250</v>
      </c>
      <c r="J15" s="21"/>
      <c r="K15" s="21"/>
      <c r="L15" s="21"/>
      <c r="M15" s="21">
        <v>213</v>
      </c>
      <c r="N15" s="21">
        <v>213</v>
      </c>
      <c r="O15" s="21"/>
      <c r="P15" s="21"/>
      <c r="Q15" s="21">
        <v>213</v>
      </c>
      <c r="R15" s="21"/>
      <c r="S15" s="21">
        <v>175</v>
      </c>
      <c r="T15" s="21"/>
      <c r="U15" s="15"/>
      <c r="V15" s="35">
        <v>0</v>
      </c>
      <c r="W15" s="34">
        <v>0</v>
      </c>
      <c r="X15" s="33">
        <v>0</v>
      </c>
      <c r="Y15" s="34">
        <v>0</v>
      </c>
      <c r="Z15" s="33">
        <v>0</v>
      </c>
      <c r="AA15" s="34">
        <v>0</v>
      </c>
    </row>
    <row r="16" spans="1:27" s="81" customFormat="1" ht="15" customHeight="1" thickBot="1" x14ac:dyDescent="0.35">
      <c r="A16" s="14" t="s">
        <v>151</v>
      </c>
      <c r="B16" s="47" t="str">
        <f>VLOOKUP(D16,Riepilogo!$A$4:$F$147,2,FALSE)</f>
        <v>BISIOLI DARIO</v>
      </c>
      <c r="C16" s="49" t="str">
        <f>VLOOKUP(D16,Riepilogo!$A$4:$F$147,3,FALSE)</f>
        <v>15/10/1960</v>
      </c>
      <c r="D16" s="47">
        <v>66476</v>
      </c>
      <c r="E16" s="47" t="str">
        <f>VLOOKUP(D16,Riepilogo!$A$4:$F$147,5,FALSE)</f>
        <v>ITA</v>
      </c>
      <c r="F16" s="69" t="str">
        <f>VLOOKUP(D16,Riepilogo!$A$4:$F$147,6,FALSE)</f>
        <v>GSA CHIARI</v>
      </c>
      <c r="G16" s="86">
        <f>SUM(LARGE(H16:AA16,{1,2,3,4,5,6}))</f>
        <v>1278</v>
      </c>
      <c r="H16" s="91">
        <v>250</v>
      </c>
      <c r="I16" s="21"/>
      <c r="J16" s="21"/>
      <c r="K16" s="21"/>
      <c r="L16" s="21">
        <v>253</v>
      </c>
      <c r="M16" s="21">
        <v>175</v>
      </c>
      <c r="N16" s="21"/>
      <c r="O16" s="21">
        <v>213</v>
      </c>
      <c r="P16" s="21"/>
      <c r="Q16" s="21">
        <v>250</v>
      </c>
      <c r="R16" s="21"/>
      <c r="S16" s="21">
        <v>137</v>
      </c>
      <c r="T16" s="21"/>
      <c r="U16" s="15"/>
      <c r="V16" s="35">
        <v>0</v>
      </c>
      <c r="W16" s="34">
        <v>0</v>
      </c>
      <c r="X16" s="33">
        <v>0</v>
      </c>
      <c r="Y16" s="34">
        <v>0</v>
      </c>
      <c r="Z16" s="33">
        <v>0</v>
      </c>
      <c r="AA16" s="34">
        <v>0</v>
      </c>
    </row>
    <row r="17" spans="1:27" s="81" customFormat="1" ht="15" customHeight="1" thickBot="1" x14ac:dyDescent="0.35">
      <c r="A17" s="14" t="s">
        <v>155</v>
      </c>
      <c r="B17" s="47" t="str">
        <f>VLOOKUP(D17,Riepilogo!$A$4:$F$147,2,FALSE)</f>
        <v>BETTONI FLAVIO</v>
      </c>
      <c r="C17" s="49" t="str">
        <f>VLOOKUP(D17,Riepilogo!$A$4:$F$147,3,FALSE)</f>
        <v>16/03/1963</v>
      </c>
      <c r="D17" s="47">
        <v>11041</v>
      </c>
      <c r="E17" s="47" t="str">
        <f>VLOOKUP(D17,Riepilogo!$A$4:$F$147,5,FALSE)</f>
        <v>ITA</v>
      </c>
      <c r="F17" s="69" t="str">
        <f>VLOOKUP(D17,Riepilogo!$A$4:$F$147,6,FALSE)</f>
        <v>CUS BERGAMO</v>
      </c>
      <c r="G17" s="86">
        <f>SUM(LARGE(H17:AA17,{1,2,3,4,5,6}))</f>
        <v>1150</v>
      </c>
      <c r="H17" s="91"/>
      <c r="I17" s="21"/>
      <c r="J17" s="21"/>
      <c r="K17" s="21"/>
      <c r="L17" s="21">
        <v>300</v>
      </c>
      <c r="M17" s="21"/>
      <c r="N17" s="21"/>
      <c r="O17" s="21">
        <v>250</v>
      </c>
      <c r="P17" s="21">
        <v>137</v>
      </c>
      <c r="Q17" s="21">
        <v>250</v>
      </c>
      <c r="R17" s="21"/>
      <c r="S17" s="21">
        <v>213</v>
      </c>
      <c r="T17" s="21"/>
      <c r="U17" s="15"/>
      <c r="V17" s="35">
        <v>0</v>
      </c>
      <c r="W17" s="34">
        <v>0</v>
      </c>
      <c r="X17" s="33">
        <v>0</v>
      </c>
      <c r="Y17" s="34">
        <v>0</v>
      </c>
      <c r="Z17" s="33">
        <v>0</v>
      </c>
      <c r="AA17" s="34">
        <v>0</v>
      </c>
    </row>
    <row r="18" spans="1:27" ht="15" customHeight="1" thickBot="1" x14ac:dyDescent="0.35">
      <c r="A18" s="14" t="s">
        <v>160</v>
      </c>
      <c r="B18" s="47" t="str">
        <f>VLOOKUP(D18,Riepilogo!$A$4:$F$147,2,FALSE)</f>
        <v>MILANI EDVIDIO</v>
      </c>
      <c r="C18" s="49" t="str">
        <f>VLOOKUP(D18,Riepilogo!$A$4:$F$147,3,FALSE)</f>
        <v>14/05/1965</v>
      </c>
      <c r="D18" s="47">
        <v>101758</v>
      </c>
      <c r="E18" s="47" t="str">
        <f>VLOOKUP(D18,Riepilogo!$A$4:$F$147,5,FALSE)</f>
        <v>ITA</v>
      </c>
      <c r="F18" s="69" t="str">
        <f>VLOOKUP(D18,Riepilogo!$A$4:$F$147,6,FALSE)</f>
        <v>LARIO BC</v>
      </c>
      <c r="G18" s="86">
        <f>SUM(LARGE(H18:AA18,{1,2,3,4,5,6}))</f>
        <v>1108</v>
      </c>
      <c r="H18" s="91">
        <v>175</v>
      </c>
      <c r="I18" s="21"/>
      <c r="J18" s="21"/>
      <c r="K18" s="21">
        <v>213</v>
      </c>
      <c r="L18" s="21">
        <v>157</v>
      </c>
      <c r="M18" s="21">
        <v>175</v>
      </c>
      <c r="N18" s="21">
        <v>175</v>
      </c>
      <c r="O18" s="21">
        <v>137</v>
      </c>
      <c r="P18" s="21">
        <v>137</v>
      </c>
      <c r="Q18" s="21">
        <v>213</v>
      </c>
      <c r="R18" s="21"/>
      <c r="S18" s="21">
        <v>92</v>
      </c>
      <c r="T18" s="21"/>
      <c r="U18" s="15"/>
      <c r="V18" s="35">
        <v>0</v>
      </c>
      <c r="W18" s="34">
        <v>0</v>
      </c>
      <c r="X18" s="33">
        <v>0</v>
      </c>
      <c r="Y18" s="34">
        <v>0</v>
      </c>
      <c r="Z18" s="33">
        <v>0</v>
      </c>
      <c r="AA18" s="34">
        <v>0</v>
      </c>
    </row>
    <row r="19" spans="1:27" ht="15" customHeight="1" thickBot="1" x14ac:dyDescent="0.35">
      <c r="A19" s="14" t="s">
        <v>161</v>
      </c>
      <c r="B19" s="47" t="str">
        <f>VLOOKUP(D19,Riepilogo!$A$4:$F$147,2,FALSE)</f>
        <v>POLETTI PAOLO</v>
      </c>
      <c r="C19" s="49" t="str">
        <f>VLOOKUP(D19,Riepilogo!$A$4:$F$147,3,FALSE)</f>
        <v>29/09/1964</v>
      </c>
      <c r="D19" s="47">
        <v>22328</v>
      </c>
      <c r="E19" s="47" t="str">
        <f>VLOOKUP(D19,Riepilogo!$A$4:$F$147,5,FALSE)</f>
        <v>ITA</v>
      </c>
      <c r="F19" s="69" t="str">
        <f>VLOOKUP(D19,Riepilogo!$A$4:$F$147,6,FALSE)</f>
        <v>LARIO BC</v>
      </c>
      <c r="G19" s="86">
        <f>SUM(LARGE(H19:AA19,{1,2,3,4,5,6}))</f>
        <v>1088</v>
      </c>
      <c r="H19" s="91">
        <v>175</v>
      </c>
      <c r="I19" s="21"/>
      <c r="J19" s="21"/>
      <c r="K19" s="21">
        <v>213</v>
      </c>
      <c r="L19" s="21"/>
      <c r="M19" s="21">
        <v>175</v>
      </c>
      <c r="N19" s="21">
        <v>137</v>
      </c>
      <c r="O19" s="21">
        <v>137</v>
      </c>
      <c r="P19" s="21">
        <v>175</v>
      </c>
      <c r="Q19" s="21">
        <v>213</v>
      </c>
      <c r="R19" s="21"/>
      <c r="S19" s="21">
        <v>92</v>
      </c>
      <c r="T19" s="21"/>
      <c r="U19" s="15">
        <v>137</v>
      </c>
      <c r="V19" s="35">
        <v>0</v>
      </c>
      <c r="W19" s="34">
        <v>0</v>
      </c>
      <c r="X19" s="33">
        <v>0</v>
      </c>
      <c r="Y19" s="34">
        <v>0</v>
      </c>
      <c r="Z19" s="33">
        <v>0</v>
      </c>
      <c r="AA19" s="34">
        <v>0</v>
      </c>
    </row>
    <row r="20" spans="1:27" s="64" customFormat="1" ht="15" customHeight="1" thickBot="1" x14ac:dyDescent="0.35">
      <c r="A20" s="14" t="s">
        <v>162</v>
      </c>
      <c r="B20" s="47" t="str">
        <f>VLOOKUP(D20,Riepilogo!$A$4:$F$147,2,FALSE)</f>
        <v>HOFER KONRAD</v>
      </c>
      <c r="C20" s="49" t="str">
        <f>VLOOKUP(D20,Riepilogo!$A$4:$F$147,3,FALSE)</f>
        <v>12/03/1966</v>
      </c>
      <c r="D20" s="47">
        <v>41945</v>
      </c>
      <c r="E20" s="47" t="str">
        <f>VLOOKUP(D20,Riepilogo!$A$4:$F$147,5,FALSE)</f>
        <v>ITA</v>
      </c>
      <c r="F20" s="69" t="str">
        <f>VLOOKUP(D20,Riepilogo!$A$4:$F$147,6,FALSE)</f>
        <v>ASV MARLING</v>
      </c>
      <c r="G20" s="86">
        <f>SUM(LARGE(H20:AA20,{1,2,3,4,5,6}))</f>
        <v>1075</v>
      </c>
      <c r="H20" s="91"/>
      <c r="I20" s="21"/>
      <c r="J20" s="21"/>
      <c r="K20" s="21"/>
      <c r="L20" s="21">
        <v>300</v>
      </c>
      <c r="M20" s="21"/>
      <c r="N20" s="21">
        <v>250</v>
      </c>
      <c r="O20" s="21"/>
      <c r="P20" s="21">
        <v>213</v>
      </c>
      <c r="Q20" s="21">
        <v>175</v>
      </c>
      <c r="R20" s="21"/>
      <c r="S20" s="21">
        <v>137</v>
      </c>
      <c r="T20" s="21"/>
      <c r="U20" s="15"/>
      <c r="V20" s="35">
        <v>0</v>
      </c>
      <c r="W20" s="34">
        <v>0</v>
      </c>
      <c r="X20" s="33">
        <v>0</v>
      </c>
      <c r="Y20" s="34">
        <v>0</v>
      </c>
      <c r="Z20" s="33">
        <v>0</v>
      </c>
      <c r="AA20" s="34">
        <v>0</v>
      </c>
    </row>
    <row r="21" spans="1:27" s="64" customFormat="1" ht="15" customHeight="1" thickBot="1" x14ac:dyDescent="0.35">
      <c r="A21" s="14" t="s">
        <v>163</v>
      </c>
      <c r="B21" s="47" t="str">
        <f>VLOOKUP(D21,Riepilogo!$A$4:$F$147,2,FALSE)</f>
        <v>FREI JOACHIM</v>
      </c>
      <c r="C21" s="49" t="str">
        <f>VLOOKUP(D21,Riepilogo!$A$4:$F$147,3,FALSE)</f>
        <v>01/05/1971</v>
      </c>
      <c r="D21" s="47">
        <v>30728</v>
      </c>
      <c r="E21" s="47" t="str">
        <f>VLOOKUP(D21,Riepilogo!$A$4:$F$147,5,FALSE)</f>
        <v>ITA</v>
      </c>
      <c r="F21" s="69" t="str">
        <f>VLOOKUP(D21,Riepilogo!$A$4:$F$147,6,FALSE)</f>
        <v>SC MERAN</v>
      </c>
      <c r="G21" s="86">
        <f>SUM(LARGE(H21:AA21,{1,2,3,4,5,6}))</f>
        <v>991</v>
      </c>
      <c r="H21" s="91"/>
      <c r="I21" s="21"/>
      <c r="J21" s="21"/>
      <c r="K21" s="21"/>
      <c r="L21" s="21">
        <v>253</v>
      </c>
      <c r="M21" s="21"/>
      <c r="N21" s="21">
        <v>137</v>
      </c>
      <c r="O21" s="21"/>
      <c r="P21" s="21">
        <v>213</v>
      </c>
      <c r="Q21" s="21">
        <v>175</v>
      </c>
      <c r="R21" s="21"/>
      <c r="S21" s="21">
        <v>213</v>
      </c>
      <c r="T21" s="21"/>
      <c r="U21" s="15"/>
      <c r="V21" s="35">
        <v>0</v>
      </c>
      <c r="W21" s="34">
        <v>0</v>
      </c>
      <c r="X21" s="33">
        <v>0</v>
      </c>
      <c r="Y21" s="34">
        <v>0</v>
      </c>
      <c r="Z21" s="33">
        <v>0</v>
      </c>
      <c r="AA21" s="34">
        <v>0</v>
      </c>
    </row>
    <row r="22" spans="1:27" s="64" customFormat="1" ht="15" customHeight="1" thickBot="1" x14ac:dyDescent="0.35">
      <c r="A22" s="14" t="s">
        <v>164</v>
      </c>
      <c r="B22" s="47" t="str">
        <f>VLOOKUP(D22,Riepilogo!$A$4:$F$147,2,FALSE)</f>
        <v>VOLPI FERDINANDO</v>
      </c>
      <c r="C22" s="49" t="str">
        <f>VLOOKUP(D22,Riepilogo!$A$4:$F$147,3,FALSE)</f>
        <v>04/07/1960</v>
      </c>
      <c r="D22" s="47">
        <v>38572</v>
      </c>
      <c r="E22" s="47" t="str">
        <f>VLOOKUP(D22,Riepilogo!$A$4:$F$147,5,FALSE)</f>
        <v>ITA</v>
      </c>
      <c r="F22" s="69" t="str">
        <f>VLOOKUP(D22,Riepilogo!$A$4:$F$147,6,FALSE)</f>
        <v>BRESCIA SPORT PIU'</v>
      </c>
      <c r="G22" s="86">
        <f>SUM(LARGE(H22:AA22,{1,2,3,4,5,6}))</f>
        <v>950</v>
      </c>
      <c r="H22" s="91">
        <v>213</v>
      </c>
      <c r="I22" s="21"/>
      <c r="J22" s="21"/>
      <c r="K22" s="21"/>
      <c r="L22" s="21"/>
      <c r="M22" s="21">
        <v>137</v>
      </c>
      <c r="N22" s="21">
        <v>175</v>
      </c>
      <c r="O22" s="21">
        <v>175</v>
      </c>
      <c r="P22" s="21"/>
      <c r="Q22" s="21"/>
      <c r="R22" s="21"/>
      <c r="S22" s="21"/>
      <c r="T22" s="21">
        <v>250</v>
      </c>
      <c r="U22" s="15"/>
      <c r="V22" s="35">
        <v>0</v>
      </c>
      <c r="W22" s="34">
        <v>0</v>
      </c>
      <c r="X22" s="33">
        <v>0</v>
      </c>
      <c r="Y22" s="34">
        <v>0</v>
      </c>
      <c r="Z22" s="33">
        <v>0</v>
      </c>
      <c r="AA22" s="34">
        <v>0</v>
      </c>
    </row>
    <row r="23" spans="1:27" s="64" customFormat="1" ht="15" customHeight="1" thickBot="1" x14ac:dyDescent="0.35">
      <c r="A23" s="14" t="s">
        <v>165</v>
      </c>
      <c r="B23" s="47" t="str">
        <f>VLOOKUP(D23,Riepilogo!$A$4:$F$147,2,FALSE)</f>
        <v>GRASSI DAVIDE</v>
      </c>
      <c r="C23" s="49" t="str">
        <f>VLOOKUP(D23,Riepilogo!$A$4:$F$147,3,FALSE)</f>
        <v>16/02/1964</v>
      </c>
      <c r="D23" s="47">
        <v>10240</v>
      </c>
      <c r="E23" s="47" t="str">
        <f>VLOOKUP(D23,Riepilogo!$A$4:$F$147,5,FALSE)</f>
        <v>ITA</v>
      </c>
      <c r="F23" s="69" t="str">
        <f>VLOOKUP(D23,Riepilogo!$A$4:$F$147,6,FALSE)</f>
        <v>15 ZERO</v>
      </c>
      <c r="G23" s="86">
        <f>SUM(LARGE(H23:AA23,{1,2,3,4,5,6}))</f>
        <v>874</v>
      </c>
      <c r="H23" s="91">
        <v>213</v>
      </c>
      <c r="I23" s="21"/>
      <c r="J23" s="21"/>
      <c r="K23" s="21"/>
      <c r="L23" s="21"/>
      <c r="M23" s="21">
        <v>137</v>
      </c>
      <c r="N23" s="21"/>
      <c r="O23" s="21"/>
      <c r="P23" s="21">
        <v>137</v>
      </c>
      <c r="Q23" s="21"/>
      <c r="R23" s="21"/>
      <c r="S23" s="21">
        <v>137</v>
      </c>
      <c r="T23" s="21"/>
      <c r="U23" s="15">
        <v>250</v>
      </c>
      <c r="V23" s="35">
        <v>0</v>
      </c>
      <c r="W23" s="34">
        <v>0</v>
      </c>
      <c r="X23" s="33">
        <v>0</v>
      </c>
      <c r="Y23" s="34">
        <v>0</v>
      </c>
      <c r="Z23" s="33">
        <v>0</v>
      </c>
      <c r="AA23" s="34">
        <v>0</v>
      </c>
    </row>
    <row r="24" spans="1:27" s="79" customFormat="1" ht="15" customHeight="1" thickBot="1" x14ac:dyDescent="0.35">
      <c r="A24" s="14" t="s">
        <v>166</v>
      </c>
      <c r="B24" s="47" t="str">
        <f>VLOOKUP(D24,Riepilogo!$A$4:$F$147,2,FALSE)</f>
        <v>ALBARELLI FABRIZIO</v>
      </c>
      <c r="C24" s="49" t="str">
        <f>VLOOKUP(D24,Riepilogo!$A$4:$F$147,3,FALSE)</f>
        <v>28/10/1969</v>
      </c>
      <c r="D24" s="47">
        <v>17263</v>
      </c>
      <c r="E24" s="47" t="str">
        <f>VLOOKUP(D24,Riepilogo!$A$4:$F$147,5,FALSE)</f>
        <v>ITA</v>
      </c>
      <c r="F24" s="69" t="str">
        <f>VLOOKUP(D24,Riepilogo!$A$4:$F$147,6,FALSE)</f>
        <v>LARIO BC</v>
      </c>
      <c r="G24" s="86">
        <f>SUM(LARGE(H24:AA24,{1,2,3,4,5,6}))</f>
        <v>867</v>
      </c>
      <c r="H24" s="91">
        <v>213</v>
      </c>
      <c r="I24" s="21"/>
      <c r="J24" s="21"/>
      <c r="K24" s="21"/>
      <c r="L24" s="21">
        <v>205</v>
      </c>
      <c r="M24" s="21"/>
      <c r="N24" s="21">
        <v>137</v>
      </c>
      <c r="O24" s="21"/>
      <c r="P24" s="21"/>
      <c r="Q24" s="21"/>
      <c r="R24" s="21"/>
      <c r="S24" s="21">
        <v>137</v>
      </c>
      <c r="T24" s="21"/>
      <c r="U24" s="15">
        <v>175</v>
      </c>
      <c r="V24" s="35">
        <v>0</v>
      </c>
      <c r="W24" s="34">
        <v>0</v>
      </c>
      <c r="X24" s="33">
        <v>0</v>
      </c>
      <c r="Y24" s="34">
        <v>0</v>
      </c>
      <c r="Z24" s="33">
        <v>0</v>
      </c>
      <c r="AA24" s="34">
        <v>0</v>
      </c>
    </row>
    <row r="25" spans="1:27" s="64" customFormat="1" ht="15" customHeight="1" thickBot="1" x14ac:dyDescent="0.35">
      <c r="A25" s="14" t="s">
        <v>167</v>
      </c>
      <c r="B25" s="47" t="str">
        <f>VLOOKUP(D25,Riepilogo!$A$4:$F$147,2,FALSE)</f>
        <v>MERIGO MASSIMO</v>
      </c>
      <c r="C25" s="49" t="str">
        <f>VLOOKUP(D25,Riepilogo!$A$4:$F$147,3,FALSE)</f>
        <v>06/10/1956</v>
      </c>
      <c r="D25" s="47">
        <v>9786</v>
      </c>
      <c r="E25" s="47" t="str">
        <f>VLOOKUP(D25,Riepilogo!$A$4:$F$147,5,FALSE)</f>
        <v>ITA</v>
      </c>
      <c r="F25" s="69" t="str">
        <f>VLOOKUP(D25,Riepilogo!$A$4:$F$147,6,FALSE)</f>
        <v>GSA CHIARI</v>
      </c>
      <c r="G25" s="86">
        <f>SUM(LARGE(H25:AA25,{1,2,3,4,5,6}))</f>
        <v>854</v>
      </c>
      <c r="H25" s="91"/>
      <c r="I25" s="21"/>
      <c r="J25" s="21"/>
      <c r="K25" s="21"/>
      <c r="L25" s="21">
        <v>253</v>
      </c>
      <c r="M25" s="21">
        <v>175</v>
      </c>
      <c r="N25" s="21">
        <v>213</v>
      </c>
      <c r="O25" s="21">
        <v>213</v>
      </c>
      <c r="P25" s="21"/>
      <c r="Q25" s="21"/>
      <c r="R25" s="21"/>
      <c r="S25" s="21"/>
      <c r="T25" s="21"/>
      <c r="U25" s="15"/>
      <c r="V25" s="35">
        <v>0</v>
      </c>
      <c r="W25" s="34">
        <v>0</v>
      </c>
      <c r="X25" s="33">
        <v>0</v>
      </c>
      <c r="Y25" s="34">
        <v>0</v>
      </c>
      <c r="Z25" s="33">
        <v>0</v>
      </c>
      <c r="AA25" s="34">
        <v>0</v>
      </c>
    </row>
    <row r="26" spans="1:27" s="64" customFormat="1" ht="15" customHeight="1" thickBot="1" x14ac:dyDescent="0.35">
      <c r="A26" s="14" t="s">
        <v>173</v>
      </c>
      <c r="B26" s="47" t="str">
        <f>VLOOKUP(D26,Riepilogo!$A$4:$F$147,2,FALSE)</f>
        <v>STAN TEODOR</v>
      </c>
      <c r="C26" s="49" t="str">
        <f>VLOOKUP(D26,Riepilogo!$A$4:$F$147,3,FALSE)</f>
        <v>28/09/1968</v>
      </c>
      <c r="D26" s="47">
        <v>66496</v>
      </c>
      <c r="E26" s="47" t="str">
        <f>VLOOKUP(D26,Riepilogo!$A$4:$F$147,5,FALSE)</f>
        <v>ITA</v>
      </c>
      <c r="F26" s="69" t="str">
        <f>VLOOKUP(D26,Riepilogo!$A$4:$F$147,6,FALSE)</f>
        <v>BOCCARDO NOVI</v>
      </c>
      <c r="G26" s="86">
        <f>SUM(LARGE(H26:AA26,{1,2,3,4,5,6}))</f>
        <v>822</v>
      </c>
      <c r="H26" s="91"/>
      <c r="I26" s="21">
        <v>213</v>
      </c>
      <c r="J26" s="21"/>
      <c r="K26" s="21"/>
      <c r="L26" s="21">
        <v>205</v>
      </c>
      <c r="M26" s="21"/>
      <c r="N26" s="21">
        <v>175</v>
      </c>
      <c r="O26" s="21"/>
      <c r="P26" s="21"/>
      <c r="Q26" s="21"/>
      <c r="R26" s="21"/>
      <c r="S26" s="21">
        <v>92</v>
      </c>
      <c r="T26" s="21"/>
      <c r="U26" s="15">
        <v>137</v>
      </c>
      <c r="V26" s="35">
        <v>0</v>
      </c>
      <c r="W26" s="34">
        <v>0</v>
      </c>
      <c r="X26" s="33">
        <v>0</v>
      </c>
      <c r="Y26" s="34">
        <v>0</v>
      </c>
      <c r="Z26" s="33">
        <v>0</v>
      </c>
      <c r="AA26" s="34">
        <v>0</v>
      </c>
    </row>
    <row r="27" spans="1:27" s="82" customFormat="1" ht="15" customHeight="1" thickBot="1" x14ac:dyDescent="0.35">
      <c r="A27" s="14" t="s">
        <v>174</v>
      </c>
      <c r="B27" s="47" t="str">
        <f>VLOOKUP(D27,Riepilogo!$A$4:$F$147,2,FALSE)</f>
        <v>PERERA MAHAMUHAMDIRAMGE DONDEENU CLINTON SANTHA</v>
      </c>
      <c r="C27" s="49" t="str">
        <f>VLOOKUP(D27,Riepilogo!$A$4:$F$147,3,FALSE)</f>
        <v>19/08/1968</v>
      </c>
      <c r="D27" s="47">
        <v>14077</v>
      </c>
      <c r="E27" s="47" t="str">
        <f>VLOOKUP(D27,Riepilogo!$A$4:$F$147,5,FALSE)</f>
        <v>SRI</v>
      </c>
      <c r="F27" s="69" t="str">
        <f>VLOOKUP(D27,Riepilogo!$A$4:$F$147,6,FALSE)</f>
        <v>15 ZERO</v>
      </c>
      <c r="G27" s="86">
        <f>SUM(LARGE(H27:AA27,{1,2,3,4,5,6}))</f>
        <v>737</v>
      </c>
      <c r="H27" s="91">
        <v>213</v>
      </c>
      <c r="I27" s="21"/>
      <c r="J27" s="21"/>
      <c r="K27" s="21"/>
      <c r="L27" s="21"/>
      <c r="M27" s="21">
        <v>137</v>
      </c>
      <c r="N27" s="21"/>
      <c r="O27" s="21"/>
      <c r="P27" s="21"/>
      <c r="Q27" s="21"/>
      <c r="R27" s="21"/>
      <c r="S27" s="21">
        <v>137</v>
      </c>
      <c r="T27" s="21"/>
      <c r="U27" s="15">
        <v>250</v>
      </c>
      <c r="V27" s="35">
        <v>0</v>
      </c>
      <c r="W27" s="34">
        <v>0</v>
      </c>
      <c r="X27" s="33">
        <v>0</v>
      </c>
      <c r="Y27" s="34">
        <v>0</v>
      </c>
      <c r="Z27" s="33">
        <v>0</v>
      </c>
      <c r="AA27" s="34">
        <v>0</v>
      </c>
    </row>
    <row r="28" spans="1:27" s="64" customFormat="1" ht="15" customHeight="1" thickBot="1" x14ac:dyDescent="0.35">
      <c r="A28" s="14" t="s">
        <v>175</v>
      </c>
      <c r="B28" s="47" t="str">
        <f>VLOOKUP(D28,Riepilogo!$A$4:$F$147,2,FALSE)</f>
        <v>AGAZZI ROBERTO</v>
      </c>
      <c r="C28" s="49" t="str">
        <f>VLOOKUP(D28,Riepilogo!$A$4:$F$147,3,FALSE)</f>
        <v>26/05/1966</v>
      </c>
      <c r="D28" s="47">
        <v>21909</v>
      </c>
      <c r="E28" s="47" t="str">
        <f>VLOOKUP(D28,Riepilogo!$A$4:$F$147,5,FALSE)</f>
        <v>ITA</v>
      </c>
      <c r="F28" s="69" t="str">
        <f>VLOOKUP(D28,Riepilogo!$A$4:$F$147,6,FALSE)</f>
        <v>LARIO BC</v>
      </c>
      <c r="G28" s="86">
        <f>SUM(LARGE(H28:AA28,{1,2,3,4,5,6}))</f>
        <v>730</v>
      </c>
      <c r="H28" s="91">
        <v>213</v>
      </c>
      <c r="I28" s="21"/>
      <c r="J28" s="21"/>
      <c r="K28" s="21"/>
      <c r="L28" s="21">
        <v>205</v>
      </c>
      <c r="M28" s="21"/>
      <c r="N28" s="21"/>
      <c r="O28" s="21"/>
      <c r="P28" s="21"/>
      <c r="Q28" s="21"/>
      <c r="R28" s="21"/>
      <c r="S28" s="21">
        <v>137</v>
      </c>
      <c r="T28" s="21"/>
      <c r="U28" s="15">
        <v>175</v>
      </c>
      <c r="V28" s="35">
        <v>0</v>
      </c>
      <c r="W28" s="34">
        <v>0</v>
      </c>
      <c r="X28" s="33">
        <v>0</v>
      </c>
      <c r="Y28" s="34">
        <v>0</v>
      </c>
      <c r="Z28" s="33">
        <v>0</v>
      </c>
      <c r="AA28" s="34">
        <v>0</v>
      </c>
    </row>
    <row r="29" spans="1:27" s="64" customFormat="1" ht="15" customHeight="1" thickBot="1" x14ac:dyDescent="0.35">
      <c r="A29" s="14" t="s">
        <v>176</v>
      </c>
      <c r="B29" s="47" t="str">
        <f>VLOOKUP(D29,Riepilogo!$A$4:$F$147,2,FALSE)</f>
        <v>FILIPPELLI MAURO</v>
      </c>
      <c r="C29" s="49" t="str">
        <f>VLOOKUP(D29,Riepilogo!$A$4:$F$147,3,FALSE)</f>
        <v>22/02/1968</v>
      </c>
      <c r="D29" s="47">
        <v>20121</v>
      </c>
      <c r="E29" s="47" t="str">
        <f>VLOOKUP(D29,Riepilogo!$A$4:$F$147,5,FALSE)</f>
        <v>ITA</v>
      </c>
      <c r="F29" s="69" t="str">
        <f>VLOOKUP(D29,Riepilogo!$A$4:$F$147,6,FALSE)</f>
        <v>BC FILIPPELLI</v>
      </c>
      <c r="G29" s="86">
        <f>SUM(LARGE(H29:AA29,{1,2,3,4,5,6}))</f>
        <v>713</v>
      </c>
      <c r="H29" s="91"/>
      <c r="I29" s="21"/>
      <c r="J29" s="21">
        <v>213</v>
      </c>
      <c r="K29" s="21"/>
      <c r="L29" s="21"/>
      <c r="M29" s="21"/>
      <c r="N29" s="21"/>
      <c r="O29" s="21"/>
      <c r="P29" s="21"/>
      <c r="Q29" s="21"/>
      <c r="R29" s="21">
        <v>250</v>
      </c>
      <c r="S29" s="21"/>
      <c r="T29" s="21">
        <v>250</v>
      </c>
      <c r="U29" s="15"/>
      <c r="V29" s="35">
        <v>0</v>
      </c>
      <c r="W29" s="34">
        <v>0</v>
      </c>
      <c r="X29" s="33">
        <v>0</v>
      </c>
      <c r="Y29" s="34">
        <v>0</v>
      </c>
      <c r="Z29" s="33">
        <v>0</v>
      </c>
      <c r="AA29" s="34">
        <v>0</v>
      </c>
    </row>
    <row r="30" spans="1:27" s="64" customFormat="1" ht="15" customHeight="1" thickBot="1" x14ac:dyDescent="0.35">
      <c r="A30" s="14" t="s">
        <v>177</v>
      </c>
      <c r="B30" s="47" t="str">
        <f>VLOOKUP(D30,Riepilogo!$A$4:$F$147,2,FALSE)</f>
        <v>BALLABIO FABIO</v>
      </c>
      <c r="C30" s="49" t="str">
        <f>VLOOKUP(D30,Riepilogo!$A$4:$F$147,3,FALSE)</f>
        <v>25/07/1969</v>
      </c>
      <c r="D30" s="47">
        <v>8994</v>
      </c>
      <c r="E30" s="47" t="str">
        <f>VLOOKUP(D30,Riepilogo!$A$4:$F$147,5,FALSE)</f>
        <v>ITA</v>
      </c>
      <c r="F30" s="69" t="str">
        <f>VLOOKUP(D30,Riepilogo!$A$4:$F$147,6,FALSE)</f>
        <v>POL DI NOVA</v>
      </c>
      <c r="G30" s="86">
        <f>SUM(LARGE(H30:AA30,{1,2,3,4,5,6}))</f>
        <v>700</v>
      </c>
      <c r="H30" s="91">
        <v>175</v>
      </c>
      <c r="I30" s="21"/>
      <c r="J30" s="21"/>
      <c r="K30" s="21"/>
      <c r="L30" s="21"/>
      <c r="M30" s="21"/>
      <c r="N30" s="21">
        <v>175</v>
      </c>
      <c r="O30" s="21"/>
      <c r="P30" s="21">
        <v>175</v>
      </c>
      <c r="Q30" s="21"/>
      <c r="R30" s="21"/>
      <c r="S30" s="21">
        <v>175</v>
      </c>
      <c r="T30" s="21"/>
      <c r="U30" s="15"/>
      <c r="V30" s="35">
        <v>0</v>
      </c>
      <c r="W30" s="34">
        <v>0</v>
      </c>
      <c r="X30" s="33">
        <v>0</v>
      </c>
      <c r="Y30" s="34">
        <v>0</v>
      </c>
      <c r="Z30" s="33">
        <v>0</v>
      </c>
      <c r="AA30" s="34">
        <v>0</v>
      </c>
    </row>
    <row r="31" spans="1:27" s="64" customFormat="1" ht="15" customHeight="1" thickBot="1" x14ac:dyDescent="0.35">
      <c r="A31" s="14" t="s">
        <v>178</v>
      </c>
      <c r="B31" s="47" t="str">
        <f>VLOOKUP(D31,Riepilogo!$A$4:$F$147,2,FALSE)</f>
        <v>ANDERGASSEN GUENTHER</v>
      </c>
      <c r="C31" s="49" t="str">
        <f>VLOOKUP(D31,Riepilogo!$A$4:$F$147,3,FALSE)</f>
        <v>09/10/1967</v>
      </c>
      <c r="D31" s="47">
        <v>43363</v>
      </c>
      <c r="E31" s="47" t="str">
        <f>VLOOKUP(D31,Riepilogo!$A$4:$F$147,5,FALSE)</f>
        <v>ITA</v>
      </c>
      <c r="F31" s="69" t="str">
        <f>VLOOKUP(D31,Riepilogo!$A$4:$F$147,6,FALSE)</f>
        <v>SBS</v>
      </c>
      <c r="G31" s="86">
        <f>SUM(LARGE(H31:AA31,{1,2,3,4,5,6}))</f>
        <v>657</v>
      </c>
      <c r="H31" s="91"/>
      <c r="I31" s="21"/>
      <c r="J31" s="21"/>
      <c r="K31" s="21"/>
      <c r="L31" s="21">
        <v>253</v>
      </c>
      <c r="M31" s="21"/>
      <c r="N31" s="21">
        <v>137</v>
      </c>
      <c r="O31" s="21">
        <v>175</v>
      </c>
      <c r="P31" s="21"/>
      <c r="Q31" s="21"/>
      <c r="R31" s="21"/>
      <c r="S31" s="21">
        <v>92</v>
      </c>
      <c r="T31" s="21"/>
      <c r="U31" s="15"/>
      <c r="V31" s="35">
        <v>0</v>
      </c>
      <c r="W31" s="34">
        <v>0</v>
      </c>
      <c r="X31" s="33">
        <v>0</v>
      </c>
      <c r="Y31" s="34">
        <v>0</v>
      </c>
      <c r="Z31" s="33">
        <v>0</v>
      </c>
      <c r="AA31" s="34">
        <v>0</v>
      </c>
    </row>
    <row r="32" spans="1:27" s="79" customFormat="1" ht="15" customHeight="1" thickBot="1" x14ac:dyDescent="0.35">
      <c r="A32" s="14" t="s">
        <v>179</v>
      </c>
      <c r="B32" s="47" t="str">
        <f>VLOOKUP(D32,Riepilogo!$A$4:$F$147,2,FALSE)</f>
        <v>FAVA ROBERTO PIETRO NINO</v>
      </c>
      <c r="C32" s="49" t="str">
        <f>VLOOKUP(D32,Riepilogo!$A$4:$F$147,3,FALSE)</f>
        <v>30/04/1952</v>
      </c>
      <c r="D32" s="47">
        <v>13892</v>
      </c>
      <c r="E32" s="47" t="str">
        <f>VLOOKUP(D32,Riepilogo!$A$4:$F$147,5,FALSE)</f>
        <v>ITA</v>
      </c>
      <c r="F32" s="69" t="str">
        <f>VLOOKUP(D32,Riepilogo!$A$4:$F$147,6,FALSE)</f>
        <v>GIOKO</v>
      </c>
      <c r="G32" s="86">
        <f>SUM(LARGE(H32:AA32,{1,2,3,4,5,6}))</f>
        <v>647</v>
      </c>
      <c r="H32" s="91"/>
      <c r="I32" s="21"/>
      <c r="J32" s="21"/>
      <c r="K32" s="21"/>
      <c r="L32" s="21">
        <v>205</v>
      </c>
      <c r="M32" s="21"/>
      <c r="N32" s="21">
        <v>92</v>
      </c>
      <c r="O32" s="21"/>
      <c r="P32" s="21">
        <v>137</v>
      </c>
      <c r="Q32" s="21"/>
      <c r="R32" s="21"/>
      <c r="S32" s="21"/>
      <c r="T32" s="21"/>
      <c r="U32" s="15">
        <v>213</v>
      </c>
      <c r="V32" s="35">
        <v>0</v>
      </c>
      <c r="W32" s="34">
        <v>0</v>
      </c>
      <c r="X32" s="33">
        <v>0</v>
      </c>
      <c r="Y32" s="34">
        <v>0</v>
      </c>
      <c r="Z32" s="33">
        <v>0</v>
      </c>
      <c r="AA32" s="34">
        <v>0</v>
      </c>
    </row>
    <row r="33" spans="1:27" ht="15" customHeight="1" thickBot="1" x14ac:dyDescent="0.35">
      <c r="A33" s="14" t="s">
        <v>180</v>
      </c>
      <c r="B33" s="47" t="str">
        <f>VLOOKUP(D33,Riepilogo!$A$4:$F$147,2,FALSE)</f>
        <v>PARDATSCHER WILLRAM</v>
      </c>
      <c r="C33" s="49" t="str">
        <f>VLOOKUP(D33,Riepilogo!$A$4:$F$147,3,FALSE)</f>
        <v>24/12/1958</v>
      </c>
      <c r="D33" s="47">
        <v>10103</v>
      </c>
      <c r="E33" s="47" t="str">
        <f>VLOOKUP(D33,Riepilogo!$A$4:$F$147,5,FALSE)</f>
        <v>ITA</v>
      </c>
      <c r="F33" s="69" t="str">
        <f>VLOOKUP(D33,Riepilogo!$A$4:$F$147,6,FALSE)</f>
        <v>SC MERAN</v>
      </c>
      <c r="G33" s="86">
        <f>SUM(LARGE(H33:AA33,{1,2,3,4,5,6}))</f>
        <v>592</v>
      </c>
      <c r="H33" s="91"/>
      <c r="I33" s="21"/>
      <c r="J33" s="21"/>
      <c r="K33" s="21"/>
      <c r="L33" s="21">
        <v>205</v>
      </c>
      <c r="M33" s="21"/>
      <c r="N33" s="21">
        <v>250</v>
      </c>
      <c r="O33" s="21"/>
      <c r="P33" s="21"/>
      <c r="Q33" s="21"/>
      <c r="R33" s="21"/>
      <c r="S33" s="21">
        <v>137</v>
      </c>
      <c r="T33" s="21"/>
      <c r="U33" s="15"/>
      <c r="V33" s="35">
        <v>0</v>
      </c>
      <c r="W33" s="34">
        <v>0</v>
      </c>
      <c r="X33" s="33">
        <v>0</v>
      </c>
      <c r="Y33" s="34">
        <v>0</v>
      </c>
      <c r="Z33" s="33">
        <v>0</v>
      </c>
      <c r="AA33" s="34">
        <v>0</v>
      </c>
    </row>
    <row r="34" spans="1:27" ht="15" customHeight="1" thickBot="1" x14ac:dyDescent="0.35">
      <c r="A34" s="14" t="s">
        <v>25</v>
      </c>
      <c r="B34" s="47" t="str">
        <f>VLOOKUP(D34,Riepilogo!$A$4:$F$147,2,FALSE)</f>
        <v>CARLONE FABIO</v>
      </c>
      <c r="C34" s="49" t="str">
        <f>VLOOKUP(D34,Riepilogo!$A$4:$F$147,3,FALSE)</f>
        <v>19/05/1963</v>
      </c>
      <c r="D34" s="47">
        <v>10660</v>
      </c>
      <c r="E34" s="47" t="str">
        <f>VLOOKUP(D34,Riepilogo!$A$4:$F$147,5,FALSE)</f>
        <v>ITA</v>
      </c>
      <c r="F34" s="69" t="str">
        <f>VLOOKUP(D34,Riepilogo!$A$4:$F$147,6,FALSE)</f>
        <v>BRACCIANO BADMINTON</v>
      </c>
      <c r="G34" s="86">
        <f>SUM(LARGE(H34:AA34,{1,2,3,4,5,6}))</f>
        <v>563</v>
      </c>
      <c r="H34" s="91"/>
      <c r="I34" s="21"/>
      <c r="J34" s="21"/>
      <c r="K34" s="21">
        <v>175</v>
      </c>
      <c r="L34" s="21"/>
      <c r="M34" s="21"/>
      <c r="N34" s="21"/>
      <c r="O34" s="21"/>
      <c r="P34" s="21"/>
      <c r="Q34" s="21"/>
      <c r="R34" s="21">
        <v>175</v>
      </c>
      <c r="S34" s="21"/>
      <c r="T34" s="21">
        <v>213</v>
      </c>
      <c r="U34" s="15"/>
      <c r="V34" s="35">
        <v>0</v>
      </c>
      <c r="W34" s="34">
        <v>0</v>
      </c>
      <c r="X34" s="33">
        <v>0</v>
      </c>
      <c r="Y34" s="34">
        <v>0</v>
      </c>
      <c r="Z34" s="33">
        <v>0</v>
      </c>
      <c r="AA34" s="34">
        <v>0</v>
      </c>
    </row>
    <row r="35" spans="1:27" s="75" customFormat="1" ht="15" customHeight="1" thickBot="1" x14ac:dyDescent="0.35">
      <c r="A35" s="14" t="s">
        <v>26</v>
      </c>
      <c r="B35" s="47" t="str">
        <f>VLOOKUP(D35,Riepilogo!$A$4:$F$147,2,FALSE)</f>
        <v>FASANOTTO PIERO</v>
      </c>
      <c r="C35" s="49" t="str">
        <f>VLOOKUP(D35,Riepilogo!$A$4:$F$147,3,FALSE)</f>
        <v>25/09/1963</v>
      </c>
      <c r="D35" s="47">
        <v>38568</v>
      </c>
      <c r="E35" s="47" t="str">
        <f>VLOOKUP(D35,Riepilogo!$A$4:$F$147,5,FALSE)</f>
        <v>ITA</v>
      </c>
      <c r="F35" s="69" t="str">
        <f>VLOOKUP(D35,Riepilogo!$A$4:$F$147,6,FALSE)</f>
        <v>BRESCIA SPORT PIU'</v>
      </c>
      <c r="G35" s="86">
        <f>SUM(LARGE(H35:AA35,{1,2,3,4,5,6}))</f>
        <v>563</v>
      </c>
      <c r="H35" s="91">
        <v>213</v>
      </c>
      <c r="I35" s="21"/>
      <c r="J35" s="21"/>
      <c r="K35" s="21"/>
      <c r="L35" s="21"/>
      <c r="M35" s="21"/>
      <c r="N35" s="21">
        <v>175</v>
      </c>
      <c r="O35" s="21"/>
      <c r="P35" s="21"/>
      <c r="Q35" s="21">
        <v>175</v>
      </c>
      <c r="R35" s="21"/>
      <c r="S35" s="21"/>
      <c r="T35" s="21"/>
      <c r="U35" s="15"/>
      <c r="V35" s="35">
        <v>0</v>
      </c>
      <c r="W35" s="34">
        <v>0</v>
      </c>
      <c r="X35" s="33">
        <v>0</v>
      </c>
      <c r="Y35" s="34">
        <v>0</v>
      </c>
      <c r="Z35" s="33">
        <v>0</v>
      </c>
      <c r="AA35" s="34">
        <v>0</v>
      </c>
    </row>
    <row r="36" spans="1:27" ht="15" customHeight="1" thickBot="1" x14ac:dyDescent="0.35">
      <c r="A36" s="14" t="s">
        <v>27</v>
      </c>
      <c r="B36" s="47" t="str">
        <f>VLOOKUP(D36,Riepilogo!$A$4:$F$147,2,FALSE)</f>
        <v>SARNO ALFONSO</v>
      </c>
      <c r="C36" s="49" t="str">
        <f>VLOOKUP(D36,Riepilogo!$A$4:$F$147,3,FALSE)</f>
        <v>14/05/1971</v>
      </c>
      <c r="D36" s="47">
        <v>11046</v>
      </c>
      <c r="E36" s="47" t="str">
        <f>VLOOKUP(D36,Riepilogo!$A$4:$F$147,5,FALSE)</f>
        <v>ITA</v>
      </c>
      <c r="F36" s="69" t="str">
        <f>VLOOKUP(D36,Riepilogo!$A$4:$F$147,6,FALSE)</f>
        <v>CUS BERGAMO</v>
      </c>
      <c r="G36" s="86">
        <f>SUM(LARGE(H36:AA36,{1,2,3,4,5,6}))</f>
        <v>487</v>
      </c>
      <c r="H36" s="91">
        <v>175</v>
      </c>
      <c r="I36" s="21"/>
      <c r="J36" s="21"/>
      <c r="K36" s="21"/>
      <c r="L36" s="21"/>
      <c r="M36" s="21"/>
      <c r="N36" s="21">
        <v>137</v>
      </c>
      <c r="O36" s="21"/>
      <c r="P36" s="21"/>
      <c r="Q36" s="21"/>
      <c r="R36" s="21"/>
      <c r="S36" s="21">
        <v>175</v>
      </c>
      <c r="T36" s="21"/>
      <c r="U36" s="15"/>
      <c r="V36" s="35">
        <v>0</v>
      </c>
      <c r="W36" s="34">
        <v>0</v>
      </c>
      <c r="X36" s="33">
        <v>0</v>
      </c>
      <c r="Y36" s="34">
        <v>0</v>
      </c>
      <c r="Z36" s="33">
        <v>0</v>
      </c>
      <c r="AA36" s="34">
        <v>0</v>
      </c>
    </row>
    <row r="37" spans="1:27" s="80" customFormat="1" ht="15" customHeight="1" thickBot="1" x14ac:dyDescent="0.35">
      <c r="A37" s="14" t="s">
        <v>28</v>
      </c>
      <c r="B37" s="47" t="str">
        <f>VLOOKUP(D37,Riepilogo!$A$4:$F$147,2,FALSE)</f>
        <v>DE PASQUALE ANTONIO</v>
      </c>
      <c r="C37" s="49" t="str">
        <f>VLOOKUP(D37,Riepilogo!$A$4:$F$147,3,FALSE)</f>
        <v>09/10/1961</v>
      </c>
      <c r="D37" s="47">
        <v>11078</v>
      </c>
      <c r="E37" s="47" t="str">
        <f>VLOOKUP(D37,Riepilogo!$A$4:$F$147,5,FALSE)</f>
        <v>ITA</v>
      </c>
      <c r="F37" s="69" t="str">
        <f>VLOOKUP(D37,Riepilogo!$A$4:$F$147,6,FALSE)</f>
        <v>ALBA SHUTTLE</v>
      </c>
      <c r="G37" s="86">
        <f>SUM(LARGE(H37:AA37,{1,2,3,4,5,6}))</f>
        <v>458</v>
      </c>
      <c r="H37" s="91"/>
      <c r="I37" s="21">
        <v>137</v>
      </c>
      <c r="J37" s="21"/>
      <c r="K37" s="21"/>
      <c r="L37" s="21"/>
      <c r="M37" s="21">
        <v>137</v>
      </c>
      <c r="N37" s="21">
        <v>92</v>
      </c>
      <c r="O37" s="21"/>
      <c r="P37" s="21"/>
      <c r="Q37" s="21"/>
      <c r="R37" s="21"/>
      <c r="S37" s="21">
        <v>92</v>
      </c>
      <c r="T37" s="21"/>
      <c r="U37" s="15"/>
      <c r="V37" s="35">
        <v>0</v>
      </c>
      <c r="W37" s="34">
        <v>0</v>
      </c>
      <c r="X37" s="33">
        <v>0</v>
      </c>
      <c r="Y37" s="34">
        <v>0</v>
      </c>
      <c r="Z37" s="33">
        <v>0</v>
      </c>
      <c r="AA37" s="34">
        <v>0</v>
      </c>
    </row>
    <row r="38" spans="1:27" s="80" customFormat="1" ht="15" customHeight="1" thickBot="1" x14ac:dyDescent="0.35">
      <c r="A38" s="14" t="s">
        <v>29</v>
      </c>
      <c r="B38" s="47" t="str">
        <f>VLOOKUP(D38,Riepilogo!$A$4:$F$147,2,FALSE)</f>
        <v>BOSSATI EZIO</v>
      </c>
      <c r="C38" s="49" t="str">
        <f>VLOOKUP(D38,Riepilogo!$A$4:$F$147,3,FALSE)</f>
        <v>03/06/1960</v>
      </c>
      <c r="D38" s="47">
        <v>22312</v>
      </c>
      <c r="E38" s="47" t="str">
        <f>VLOOKUP(D38,Riepilogo!$A$4:$F$147,5,FALSE)</f>
        <v>ITA</v>
      </c>
      <c r="F38" s="69" t="str">
        <f>VLOOKUP(D38,Riepilogo!$A$4:$F$147,6,FALSE)</f>
        <v>ALBA SHUTTLE</v>
      </c>
      <c r="G38" s="86">
        <f>SUM(LARGE(H38:AA38,{1,2,3,4,5,6}))</f>
        <v>449</v>
      </c>
      <c r="H38" s="91"/>
      <c r="I38" s="21">
        <v>137</v>
      </c>
      <c r="J38" s="21"/>
      <c r="K38" s="21"/>
      <c r="L38" s="21"/>
      <c r="M38" s="21">
        <v>137</v>
      </c>
      <c r="N38" s="21"/>
      <c r="O38" s="21"/>
      <c r="P38" s="21"/>
      <c r="Q38" s="21"/>
      <c r="R38" s="21"/>
      <c r="S38" s="21">
        <v>175</v>
      </c>
      <c r="T38" s="21"/>
      <c r="U38" s="15"/>
      <c r="V38" s="35">
        <v>0</v>
      </c>
      <c r="W38" s="34">
        <v>0</v>
      </c>
      <c r="X38" s="33">
        <v>0</v>
      </c>
      <c r="Y38" s="34">
        <v>0</v>
      </c>
      <c r="Z38" s="33">
        <v>0</v>
      </c>
      <c r="AA38" s="34">
        <v>0</v>
      </c>
    </row>
    <row r="39" spans="1:27" s="80" customFormat="1" ht="15" customHeight="1" thickBot="1" x14ac:dyDescent="0.35">
      <c r="A39" s="14" t="s">
        <v>30</v>
      </c>
      <c r="B39" s="47" t="str">
        <f>VLOOKUP(D39,Riepilogo!$A$4:$F$147,2,FALSE)</f>
        <v>ROTTA NICOLA</v>
      </c>
      <c r="C39" s="49" t="str">
        <f>VLOOKUP(D39,Riepilogo!$A$4:$F$147,3,FALSE)</f>
        <v>27/09/1960</v>
      </c>
      <c r="D39" s="47">
        <v>10854</v>
      </c>
      <c r="E39" s="47" t="str">
        <f>VLOOKUP(D39,Riepilogo!$A$4:$F$147,5,FALSE)</f>
        <v>ITA</v>
      </c>
      <c r="F39" s="69" t="str">
        <f>VLOOKUP(D39,Riepilogo!$A$4:$F$147,6,FALSE)</f>
        <v xml:space="preserve">POL CASELLE </v>
      </c>
      <c r="G39" s="86">
        <f>SUM(LARGE(H39:AA39,{1,2,3,4,5,6}))</f>
        <v>449</v>
      </c>
      <c r="H39" s="91"/>
      <c r="I39" s="21"/>
      <c r="J39" s="21"/>
      <c r="K39" s="21"/>
      <c r="L39" s="21"/>
      <c r="M39" s="21"/>
      <c r="N39" s="21">
        <v>175</v>
      </c>
      <c r="O39" s="21"/>
      <c r="P39" s="21">
        <v>137</v>
      </c>
      <c r="Q39" s="21">
        <v>137</v>
      </c>
      <c r="R39" s="21"/>
      <c r="S39" s="21"/>
      <c r="T39" s="21"/>
      <c r="U39" s="15"/>
      <c r="V39" s="35">
        <v>0</v>
      </c>
      <c r="W39" s="34">
        <v>0</v>
      </c>
      <c r="X39" s="33">
        <v>0</v>
      </c>
      <c r="Y39" s="34">
        <v>0</v>
      </c>
      <c r="Z39" s="33">
        <v>0</v>
      </c>
      <c r="AA39" s="34">
        <v>0</v>
      </c>
    </row>
    <row r="40" spans="1:27" s="80" customFormat="1" ht="15" customHeight="1" thickBot="1" x14ac:dyDescent="0.35">
      <c r="A40" s="14" t="s">
        <v>31</v>
      </c>
      <c r="B40" s="47" t="str">
        <f>VLOOKUP(D40,Riepilogo!$A$4:$F$147,2,FALSE)</f>
        <v>CELESTE WALTER</v>
      </c>
      <c r="C40" s="49" t="str">
        <f>VLOOKUP(D40,Riepilogo!$A$4:$F$147,3,FALSE)</f>
        <v>15/06/1958</v>
      </c>
      <c r="D40" s="47">
        <v>73811</v>
      </c>
      <c r="E40" s="47" t="str">
        <f>VLOOKUP(D40,Riepilogo!$A$4:$F$147,5,FALSE)</f>
        <v>ITA</v>
      </c>
      <c r="F40" s="69" t="str">
        <f>VLOOKUP(D40,Riepilogo!$A$4:$F$147,6,FALSE)</f>
        <v>BC CELESTE</v>
      </c>
      <c r="G40" s="86">
        <f>SUM(LARGE(H40:AA40,{1,2,3,4,5,6}))</f>
        <v>425</v>
      </c>
      <c r="H40" s="91"/>
      <c r="I40" s="21"/>
      <c r="J40" s="21">
        <v>250</v>
      </c>
      <c r="K40" s="21"/>
      <c r="L40" s="21"/>
      <c r="M40" s="21"/>
      <c r="N40" s="21"/>
      <c r="O40" s="21"/>
      <c r="P40" s="21"/>
      <c r="Q40" s="21"/>
      <c r="R40" s="21">
        <v>175</v>
      </c>
      <c r="S40" s="21"/>
      <c r="T40" s="21"/>
      <c r="U40" s="15"/>
      <c r="V40" s="35">
        <v>0</v>
      </c>
      <c r="W40" s="34">
        <v>0</v>
      </c>
      <c r="X40" s="33">
        <v>0</v>
      </c>
      <c r="Y40" s="34">
        <v>0</v>
      </c>
      <c r="Z40" s="33">
        <v>0</v>
      </c>
      <c r="AA40" s="34">
        <v>0</v>
      </c>
    </row>
    <row r="41" spans="1:27" ht="15" customHeight="1" thickBot="1" x14ac:dyDescent="0.35">
      <c r="A41" s="14" t="s">
        <v>32</v>
      </c>
      <c r="B41" s="47" t="str">
        <f>VLOOKUP(D41,Riepilogo!$A$4:$F$147,2,FALSE)</f>
        <v>SCARABELLO ROBERTO</v>
      </c>
      <c r="C41" s="49" t="str">
        <f>VLOOKUP(D41,Riepilogo!$A$4:$F$147,3,FALSE)</f>
        <v>27/06/1957</v>
      </c>
      <c r="D41" s="47">
        <v>9002</v>
      </c>
      <c r="E41" s="47" t="str">
        <f>VLOOKUP(D41,Riepilogo!$A$4:$F$147,5,FALSE)</f>
        <v>ITA</v>
      </c>
      <c r="F41" s="69" t="str">
        <f>VLOOKUP(D41,Riepilogo!$A$4:$F$147,6,FALSE)</f>
        <v>BOCCARDO NOVI</v>
      </c>
      <c r="G41" s="86">
        <f>SUM(LARGE(H41:AA41,{1,2,3,4,5,6}))</f>
        <v>418</v>
      </c>
      <c r="H41" s="91"/>
      <c r="I41" s="21">
        <v>213</v>
      </c>
      <c r="J41" s="21"/>
      <c r="K41" s="21"/>
      <c r="L41" s="21">
        <v>205</v>
      </c>
      <c r="M41" s="21"/>
      <c r="N41" s="21"/>
      <c r="O41" s="21"/>
      <c r="P41" s="21"/>
      <c r="Q41" s="21"/>
      <c r="R41" s="21"/>
      <c r="S41" s="21"/>
      <c r="T41" s="21"/>
      <c r="U41" s="15"/>
      <c r="V41" s="35">
        <v>0</v>
      </c>
      <c r="W41" s="34">
        <v>0</v>
      </c>
      <c r="X41" s="33">
        <v>0</v>
      </c>
      <c r="Y41" s="34">
        <v>0</v>
      </c>
      <c r="Z41" s="33">
        <v>0</v>
      </c>
      <c r="AA41" s="34">
        <v>0</v>
      </c>
    </row>
    <row r="42" spans="1:27" ht="15" customHeight="1" thickBot="1" x14ac:dyDescent="0.35">
      <c r="A42" s="14" t="s">
        <v>33</v>
      </c>
      <c r="B42" s="47" t="str">
        <f>VLOOKUP(D42,Riepilogo!$A$4:$F$147,2,FALSE)</f>
        <v>ZOMER GIOVANNI</v>
      </c>
      <c r="C42" s="49" t="str">
        <f>VLOOKUP(D42,Riepilogo!$A$4:$F$147,3,FALSE)</f>
        <v>10/02/1967</v>
      </c>
      <c r="D42" s="47">
        <v>66322</v>
      </c>
      <c r="E42" s="47" t="str">
        <f>VLOOKUP(D42,Riepilogo!$A$4:$F$147,5,FALSE)</f>
        <v>ITA</v>
      </c>
      <c r="F42" s="69" t="str">
        <f>VLOOKUP(D42,Riepilogo!$A$4:$F$147,6,FALSE)</f>
        <v>ASSV BRIXEN</v>
      </c>
      <c r="G42" s="86">
        <f>SUM(LARGE(H42:AA42,{1,2,3,4,5,6}))</f>
        <v>404</v>
      </c>
      <c r="H42" s="91"/>
      <c r="I42" s="21"/>
      <c r="J42" s="21"/>
      <c r="K42" s="21"/>
      <c r="L42" s="21"/>
      <c r="M42" s="21"/>
      <c r="N42" s="21">
        <v>137</v>
      </c>
      <c r="O42" s="21">
        <v>175</v>
      </c>
      <c r="P42" s="21"/>
      <c r="Q42" s="21"/>
      <c r="R42" s="21"/>
      <c r="S42" s="21">
        <v>92</v>
      </c>
      <c r="T42" s="21"/>
      <c r="U42" s="15"/>
      <c r="V42" s="35">
        <v>0</v>
      </c>
      <c r="W42" s="34">
        <v>0</v>
      </c>
      <c r="X42" s="33">
        <v>0</v>
      </c>
      <c r="Y42" s="34">
        <v>0</v>
      </c>
      <c r="Z42" s="33">
        <v>0</v>
      </c>
      <c r="AA42" s="34">
        <v>0</v>
      </c>
    </row>
    <row r="43" spans="1:27" s="75" customFormat="1" ht="15" customHeight="1" thickBot="1" x14ac:dyDescent="0.35">
      <c r="A43" s="14" t="s">
        <v>34</v>
      </c>
      <c r="B43" s="47" t="str">
        <f>VLOOKUP(D43,Riepilogo!$A$4:$F$147,2,FALSE)</f>
        <v>MAIETTA COSTANTINO</v>
      </c>
      <c r="C43" s="49" t="str">
        <f>VLOOKUP(D43,Riepilogo!$A$4:$F$147,3,FALSE)</f>
        <v>04/02/1956</v>
      </c>
      <c r="D43" s="47">
        <v>44524</v>
      </c>
      <c r="E43" s="47" t="str">
        <f>VLOOKUP(D43,Riepilogo!$A$4:$F$147,5,FALSE)</f>
        <v>ITA</v>
      </c>
      <c r="F43" s="69" t="str">
        <f>VLOOKUP(D43,Riepilogo!$A$4:$F$147,6,FALSE)</f>
        <v>BC CELESTE</v>
      </c>
      <c r="G43" s="86">
        <f>SUM(LARGE(H43:AA43,{1,2,3,4,5,6}))</f>
        <v>388</v>
      </c>
      <c r="H43" s="91"/>
      <c r="I43" s="21"/>
      <c r="J43" s="21"/>
      <c r="K43" s="21"/>
      <c r="L43" s="21"/>
      <c r="M43" s="21"/>
      <c r="N43" s="21"/>
      <c r="O43" s="21"/>
      <c r="P43" s="21"/>
      <c r="Q43" s="21"/>
      <c r="R43" s="21">
        <v>213</v>
      </c>
      <c r="S43" s="21"/>
      <c r="T43" s="21">
        <v>175</v>
      </c>
      <c r="U43" s="15"/>
      <c r="V43" s="35">
        <v>0</v>
      </c>
      <c r="W43" s="34">
        <v>0</v>
      </c>
      <c r="X43" s="33">
        <v>0</v>
      </c>
      <c r="Y43" s="34">
        <v>0</v>
      </c>
      <c r="Z43" s="33">
        <v>0</v>
      </c>
      <c r="AA43" s="34">
        <v>0</v>
      </c>
    </row>
    <row r="44" spans="1:27" ht="15" customHeight="1" thickBot="1" x14ac:dyDescent="0.35">
      <c r="A44" s="14" t="s">
        <v>35</v>
      </c>
      <c r="B44" s="47" t="str">
        <f>VLOOKUP(D44,Riepilogo!$A$4:$F$147,2,FALSE)</f>
        <v>DANTI ALDO</v>
      </c>
      <c r="C44" s="49" t="str">
        <f>VLOOKUP(D44,Riepilogo!$A$4:$F$147,3,FALSE)</f>
        <v>08/05/1963</v>
      </c>
      <c r="D44" s="47">
        <v>13968</v>
      </c>
      <c r="E44" s="47" t="str">
        <f>VLOOKUP(D44,Riepilogo!$A$4:$F$147,5,FALSE)</f>
        <v>ITA</v>
      </c>
      <c r="F44" s="69" t="str">
        <f>VLOOKUP(D44,Riepilogo!$A$4:$F$147,6,FALSE)</f>
        <v>ASV UBERETSCH</v>
      </c>
      <c r="G44" s="86">
        <f>SUM(LARGE(H44:AA44,{1,2,3,4,5,6}))</f>
        <v>388</v>
      </c>
      <c r="H44" s="91"/>
      <c r="I44" s="21"/>
      <c r="J44" s="21"/>
      <c r="K44" s="21"/>
      <c r="L44" s="21"/>
      <c r="M44" s="21"/>
      <c r="N44" s="21"/>
      <c r="O44" s="21">
        <v>175</v>
      </c>
      <c r="P44" s="21"/>
      <c r="Q44" s="21"/>
      <c r="R44" s="21"/>
      <c r="S44" s="21">
        <v>213</v>
      </c>
      <c r="T44" s="21"/>
      <c r="U44" s="15"/>
      <c r="V44" s="35">
        <v>0</v>
      </c>
      <c r="W44" s="34">
        <v>0</v>
      </c>
      <c r="X44" s="33">
        <v>0</v>
      </c>
      <c r="Y44" s="34">
        <v>0</v>
      </c>
      <c r="Z44" s="33">
        <v>0</v>
      </c>
      <c r="AA44" s="34">
        <v>0</v>
      </c>
    </row>
    <row r="45" spans="1:27" ht="15" customHeight="1" thickBot="1" x14ac:dyDescent="0.35">
      <c r="A45" s="14" t="s">
        <v>37</v>
      </c>
      <c r="B45" s="47" t="str">
        <f>VLOOKUP(D45,Riepilogo!$A$4:$F$147,2,FALSE)</f>
        <v>CIMINI SILVANO</v>
      </c>
      <c r="C45" s="49" t="str">
        <f>VLOOKUP(D45,Riepilogo!$A$4:$F$147,3,FALSE)</f>
        <v>09/12/1961</v>
      </c>
      <c r="D45" s="47">
        <v>10682</v>
      </c>
      <c r="E45" s="47" t="str">
        <f>VLOOKUP(D45,Riepilogo!$A$4:$F$147,5,FALSE)</f>
        <v>ITA</v>
      </c>
      <c r="F45" s="69" t="str">
        <f>VLOOKUP(D45,Riepilogo!$A$4:$F$147,6,FALSE)</f>
        <v>BRACCIANO BADMINTON</v>
      </c>
      <c r="G45" s="86">
        <f>SUM(LARGE(H45:AA45,{1,2,3,4,5,6}))</f>
        <v>350</v>
      </c>
      <c r="H45" s="91"/>
      <c r="I45" s="21"/>
      <c r="J45" s="21"/>
      <c r="K45" s="21">
        <v>175</v>
      </c>
      <c r="L45" s="21"/>
      <c r="M45" s="21"/>
      <c r="N45" s="21"/>
      <c r="O45" s="21"/>
      <c r="P45" s="21"/>
      <c r="Q45" s="21"/>
      <c r="R45" s="21">
        <v>175</v>
      </c>
      <c r="S45" s="21"/>
      <c r="T45" s="21"/>
      <c r="U45" s="15"/>
      <c r="V45" s="35">
        <v>0</v>
      </c>
      <c r="W45" s="34">
        <v>0</v>
      </c>
      <c r="X45" s="33">
        <v>0</v>
      </c>
      <c r="Y45" s="34">
        <v>0</v>
      </c>
      <c r="Z45" s="33">
        <v>0</v>
      </c>
      <c r="AA45" s="34">
        <v>0</v>
      </c>
    </row>
    <row r="46" spans="1:27" ht="15" customHeight="1" thickBot="1" x14ac:dyDescent="0.35">
      <c r="A46" s="14" t="s">
        <v>38</v>
      </c>
      <c r="B46" s="47" t="str">
        <f>VLOOKUP(D46,Riepilogo!$A$4:$F$147,2,FALSE)</f>
        <v>VITALE FILIPPO</v>
      </c>
      <c r="C46" s="49">
        <f>VLOOKUP(D46,Riepilogo!$A$4:$F$147,3,FALSE)</f>
        <v>24998</v>
      </c>
      <c r="D46" s="47">
        <v>204261</v>
      </c>
      <c r="E46" s="47" t="str">
        <f>VLOOKUP(D46,Riepilogo!$A$4:$F$147,5,FALSE)</f>
        <v>ITA</v>
      </c>
      <c r="F46" s="69" t="str">
        <f>VLOOKUP(D46,Riepilogo!$A$4:$F$147,6,FALSE)</f>
        <v>BC CELESTE</v>
      </c>
      <c r="G46" s="86">
        <f>SUM(LARGE(H46:AA46,{1,2,3,4,5,6}))</f>
        <v>350</v>
      </c>
      <c r="H46" s="91"/>
      <c r="I46" s="21"/>
      <c r="J46" s="21"/>
      <c r="K46" s="21"/>
      <c r="L46" s="21"/>
      <c r="M46" s="21"/>
      <c r="N46" s="21"/>
      <c r="O46" s="21"/>
      <c r="P46" s="21"/>
      <c r="Q46" s="21"/>
      <c r="R46" s="21">
        <v>175</v>
      </c>
      <c r="S46" s="21"/>
      <c r="T46" s="21">
        <v>175</v>
      </c>
      <c r="U46" s="15"/>
      <c r="V46" s="35">
        <v>0</v>
      </c>
      <c r="W46" s="34">
        <v>0</v>
      </c>
      <c r="X46" s="33">
        <v>0</v>
      </c>
      <c r="Y46" s="34">
        <v>0</v>
      </c>
      <c r="Z46" s="33">
        <v>0</v>
      </c>
      <c r="AA46" s="34">
        <v>0</v>
      </c>
    </row>
    <row r="47" spans="1:27" ht="15" customHeight="1" thickBot="1" x14ac:dyDescent="0.35">
      <c r="A47" s="14" t="s">
        <v>39</v>
      </c>
      <c r="B47" s="47" t="str">
        <f>VLOOKUP(D47,Riepilogo!$A$4:$F$147,2,FALSE)</f>
        <v>LANZNASTER KARL</v>
      </c>
      <c r="C47" s="49" t="str">
        <f>VLOOKUP(D47,Riepilogo!$A$4:$F$147,3,FALSE)</f>
        <v>13/05/1963</v>
      </c>
      <c r="D47" s="47">
        <v>11318</v>
      </c>
      <c r="E47" s="47" t="str">
        <f>VLOOKUP(D47,Riepilogo!$A$4:$F$147,5,FALSE)</f>
        <v>ITA</v>
      </c>
      <c r="F47" s="69" t="str">
        <f>VLOOKUP(D47,Riepilogo!$A$4:$F$147,6,FALSE)</f>
        <v>ASV UBERETSCH</v>
      </c>
      <c r="G47" s="86">
        <f>SUM(LARGE(H47:AA47,{1,2,3,4,5,6}))</f>
        <v>345</v>
      </c>
      <c r="H47" s="91"/>
      <c r="I47" s="21"/>
      <c r="J47" s="21"/>
      <c r="K47" s="21"/>
      <c r="L47" s="21">
        <v>253</v>
      </c>
      <c r="M47" s="21"/>
      <c r="N47" s="21"/>
      <c r="O47" s="21"/>
      <c r="P47" s="21"/>
      <c r="Q47" s="21"/>
      <c r="R47" s="21"/>
      <c r="S47" s="21">
        <v>92</v>
      </c>
      <c r="T47" s="21"/>
      <c r="U47" s="15"/>
      <c r="V47" s="35">
        <v>0</v>
      </c>
      <c r="W47" s="34">
        <v>0</v>
      </c>
      <c r="X47" s="33">
        <v>0</v>
      </c>
      <c r="Y47" s="34">
        <v>0</v>
      </c>
      <c r="Z47" s="33">
        <v>0</v>
      </c>
      <c r="AA47" s="34">
        <v>0</v>
      </c>
    </row>
    <row r="48" spans="1:27" ht="15" customHeight="1" thickBot="1" x14ac:dyDescent="0.35">
      <c r="A48" s="14" t="s">
        <v>40</v>
      </c>
      <c r="B48" s="47" t="str">
        <f>VLOOKUP(D48,Riepilogo!$A$4:$F$147,2,FALSE)</f>
        <v>DE MARCH STEFANO MARTINO</v>
      </c>
      <c r="C48" s="49" t="str">
        <f>VLOOKUP(D48,Riepilogo!$A$4:$F$147,3,FALSE)</f>
        <v>28/05/1963</v>
      </c>
      <c r="D48" s="47">
        <v>9747</v>
      </c>
      <c r="E48" s="47" t="str">
        <f>VLOOKUP(D48,Riepilogo!$A$4:$F$147,5,FALSE)</f>
        <v>ITA</v>
      </c>
      <c r="F48" s="69" t="str">
        <f>VLOOKUP(D48,Riepilogo!$A$4:$F$147,6,FALSE)</f>
        <v>ASV MALLES</v>
      </c>
      <c r="G48" s="86">
        <f>SUM(LARGE(H48:AA48,{1,2,3,4,5,6}))</f>
        <v>300</v>
      </c>
      <c r="H48" s="91"/>
      <c r="I48" s="21"/>
      <c r="J48" s="21"/>
      <c r="K48" s="21"/>
      <c r="L48" s="21">
        <v>300</v>
      </c>
      <c r="M48" s="21"/>
      <c r="N48" s="21"/>
      <c r="O48" s="21"/>
      <c r="P48" s="21"/>
      <c r="Q48" s="21"/>
      <c r="R48" s="21"/>
      <c r="S48" s="21"/>
      <c r="T48" s="21"/>
      <c r="U48" s="15"/>
      <c r="V48" s="35">
        <v>0</v>
      </c>
      <c r="W48" s="34">
        <v>0</v>
      </c>
      <c r="X48" s="33">
        <v>0</v>
      </c>
      <c r="Y48" s="34">
        <v>0</v>
      </c>
      <c r="Z48" s="33">
        <v>0</v>
      </c>
      <c r="AA48" s="34">
        <v>0</v>
      </c>
    </row>
    <row r="49" spans="1:27" ht="15" customHeight="1" thickBot="1" x14ac:dyDescent="0.35">
      <c r="A49" s="14" t="s">
        <v>41</v>
      </c>
      <c r="B49" s="47" t="str">
        <f>VLOOKUP(D49,Riepilogo!$A$4:$F$147,2,FALSE)</f>
        <v>MAIR HANNES</v>
      </c>
      <c r="C49" s="49" t="str">
        <f>VLOOKUP(D49,Riepilogo!$A$4:$F$147,3,FALSE)</f>
        <v>09/02/1965</v>
      </c>
      <c r="D49" s="47">
        <v>9766</v>
      </c>
      <c r="E49" s="47" t="str">
        <f>VLOOKUP(D49,Riepilogo!$A$4:$F$147,5,FALSE)</f>
        <v>ITA</v>
      </c>
      <c r="F49" s="69" t="str">
        <f>VLOOKUP(D49,Riepilogo!$A$4:$F$147,6,FALSE)</f>
        <v>ASV MALLES</v>
      </c>
      <c r="G49" s="86">
        <f>SUM(LARGE(H49:AA49,{1,2,3,4,5,6}))</f>
        <v>300</v>
      </c>
      <c r="H49" s="91"/>
      <c r="I49" s="21"/>
      <c r="J49" s="21"/>
      <c r="K49" s="21"/>
      <c r="L49" s="21">
        <v>300</v>
      </c>
      <c r="M49" s="21"/>
      <c r="N49" s="21"/>
      <c r="O49" s="21"/>
      <c r="P49" s="21"/>
      <c r="Q49" s="21"/>
      <c r="R49" s="21"/>
      <c r="S49" s="21"/>
      <c r="T49" s="21"/>
      <c r="U49" s="15"/>
      <c r="V49" s="35">
        <v>0</v>
      </c>
      <c r="W49" s="34">
        <v>0</v>
      </c>
      <c r="X49" s="33">
        <v>0</v>
      </c>
      <c r="Y49" s="34">
        <v>0</v>
      </c>
      <c r="Z49" s="33">
        <v>0</v>
      </c>
      <c r="AA49" s="34">
        <v>0</v>
      </c>
    </row>
    <row r="50" spans="1:27" ht="15" customHeight="1" thickBot="1" x14ac:dyDescent="0.35">
      <c r="A50" s="14" t="s">
        <v>42</v>
      </c>
      <c r="B50" s="47" t="str">
        <f>VLOOKUP(D50,Riepilogo!$A$4:$F$147,2,FALSE)</f>
        <v>CASALES EMANUELE</v>
      </c>
      <c r="C50" s="49" t="str">
        <f>VLOOKUP(D50,Riepilogo!$A$4:$F$147,3,FALSE)</f>
        <v>10/02/1967</v>
      </c>
      <c r="D50" s="47">
        <v>11760</v>
      </c>
      <c r="E50" s="47" t="str">
        <f>VLOOKUP(D50,Riepilogo!$A$4:$F$147,5,FALSE)</f>
        <v>ITA</v>
      </c>
      <c r="F50" s="69" t="str">
        <f>VLOOKUP(D50,Riepilogo!$A$4:$F$147,6,FALSE)</f>
        <v>MODENA BADMINTON</v>
      </c>
      <c r="G50" s="86">
        <f>SUM(LARGE(H50:AA50,{1,2,3,4,5,6}))</f>
        <v>300</v>
      </c>
      <c r="H50" s="91"/>
      <c r="I50" s="21"/>
      <c r="J50" s="21"/>
      <c r="K50" s="21"/>
      <c r="L50" s="21">
        <v>300</v>
      </c>
      <c r="M50" s="21"/>
      <c r="N50" s="21"/>
      <c r="O50" s="21"/>
      <c r="P50" s="21"/>
      <c r="Q50" s="21"/>
      <c r="R50" s="21"/>
      <c r="S50" s="21"/>
      <c r="T50" s="21"/>
      <c r="U50" s="15"/>
      <c r="V50" s="35">
        <v>0</v>
      </c>
      <c r="W50" s="34">
        <v>0</v>
      </c>
      <c r="X50" s="33">
        <v>0</v>
      </c>
      <c r="Y50" s="34">
        <v>0</v>
      </c>
      <c r="Z50" s="33">
        <v>0</v>
      </c>
      <c r="AA50" s="34">
        <v>0</v>
      </c>
    </row>
    <row r="51" spans="1:27" ht="15" customHeight="1" thickBot="1" x14ac:dyDescent="0.35">
      <c r="A51" s="14" t="s">
        <v>43</v>
      </c>
      <c r="B51" s="47" t="str">
        <f>VLOOKUP(D51,Riepilogo!$A$4:$F$147,2,FALSE)</f>
        <v>DI MARCO CARLO ALBERTO</v>
      </c>
      <c r="C51" s="49" t="str">
        <f>VLOOKUP(D51,Riepilogo!$A$4:$F$147,3,FALSE)</f>
        <v>05/10/1973</v>
      </c>
      <c r="D51" s="47">
        <v>10090</v>
      </c>
      <c r="E51" s="47" t="str">
        <f>VLOOKUP(D51,Riepilogo!$A$4:$F$147,5,FALSE)</f>
        <v>ITA</v>
      </c>
      <c r="F51" s="69" t="str">
        <f>VLOOKUP(D51,Riepilogo!$A$4:$F$147,6,FALSE)</f>
        <v>THE STARS</v>
      </c>
      <c r="G51" s="86">
        <f>SUM(LARGE(H51:AA51,{1,2,3,4,5,6}))</f>
        <v>300</v>
      </c>
      <c r="H51" s="91"/>
      <c r="I51" s="21"/>
      <c r="J51" s="21"/>
      <c r="K51" s="21"/>
      <c r="L51" s="21">
        <v>300</v>
      </c>
      <c r="M51" s="21"/>
      <c r="N51" s="21"/>
      <c r="O51" s="21"/>
      <c r="P51" s="21"/>
      <c r="Q51" s="21"/>
      <c r="R51" s="21"/>
      <c r="S51" s="21"/>
      <c r="T51" s="21"/>
      <c r="U51" s="15"/>
      <c r="V51" s="35">
        <v>0</v>
      </c>
      <c r="W51" s="34">
        <v>0</v>
      </c>
      <c r="X51" s="33">
        <v>0</v>
      </c>
      <c r="Y51" s="34">
        <v>0</v>
      </c>
      <c r="Z51" s="33">
        <v>0</v>
      </c>
      <c r="AA51" s="34">
        <v>0</v>
      </c>
    </row>
    <row r="52" spans="1:27" ht="15" customHeight="1" thickBot="1" x14ac:dyDescent="0.35">
      <c r="A52" s="14" t="s">
        <v>44</v>
      </c>
      <c r="B52" s="47" t="str">
        <f>VLOOKUP(D52,Riepilogo!$A$4:$F$147,2,FALSE)</f>
        <v>RAFFEINER KLAUS</v>
      </c>
      <c r="C52" s="49" t="str">
        <f>VLOOKUP(D52,Riepilogo!$A$4:$F$147,3,FALSE)</f>
        <v>10/11/1977</v>
      </c>
      <c r="D52" s="47">
        <v>10104</v>
      </c>
      <c r="E52" s="47" t="str">
        <f>VLOOKUP(D52,Riepilogo!$A$4:$F$147,5,FALSE)</f>
        <v>ITA</v>
      </c>
      <c r="F52" s="69" t="str">
        <f>VLOOKUP(D52,Riepilogo!$A$4:$F$147,6,FALSE)</f>
        <v>SC MERAN</v>
      </c>
      <c r="G52" s="86">
        <f>SUM(LARGE(H52:AA52,{1,2,3,4,5,6}))</f>
        <v>300</v>
      </c>
      <c r="H52" s="91"/>
      <c r="I52" s="21"/>
      <c r="J52" s="21"/>
      <c r="K52" s="21"/>
      <c r="L52" s="21">
        <v>300</v>
      </c>
      <c r="M52" s="21"/>
      <c r="N52" s="21"/>
      <c r="O52" s="21"/>
      <c r="P52" s="21"/>
      <c r="Q52" s="21"/>
      <c r="R52" s="21"/>
      <c r="S52" s="21"/>
      <c r="T52" s="21"/>
      <c r="U52" s="15"/>
      <c r="V52" s="35">
        <v>0</v>
      </c>
      <c r="W52" s="34">
        <v>0</v>
      </c>
      <c r="X52" s="33">
        <v>0</v>
      </c>
      <c r="Y52" s="34">
        <v>0</v>
      </c>
      <c r="Z52" s="33">
        <v>0</v>
      </c>
      <c r="AA52" s="34">
        <v>0</v>
      </c>
    </row>
    <row r="53" spans="1:27" ht="15" customHeight="1" thickBot="1" x14ac:dyDescent="0.35">
      <c r="A53" s="14" t="s">
        <v>45</v>
      </c>
      <c r="B53" s="47" t="str">
        <f>VLOOKUP(D53,Riepilogo!$A$4:$F$147,2,FALSE)</f>
        <v>PROCACCINI MAURO</v>
      </c>
      <c r="C53" s="49" t="str">
        <f>VLOOKUP(D53,Riepilogo!$A$4:$F$147,3,FALSE)</f>
        <v>18/05/1978</v>
      </c>
      <c r="D53" s="47">
        <v>23256</v>
      </c>
      <c r="E53" s="47" t="str">
        <f>VLOOKUP(D53,Riepilogo!$A$4:$F$147,5,FALSE)</f>
        <v>ITA</v>
      </c>
      <c r="F53" s="69" t="str">
        <f>VLOOKUP(D53,Riepilogo!$A$4:$F$147,6,FALSE)</f>
        <v>POL MARCOLINIADI</v>
      </c>
      <c r="G53" s="86">
        <f>SUM(LARGE(H53:AA53,{1,2,3,4,5,6}))</f>
        <v>300</v>
      </c>
      <c r="H53" s="91"/>
      <c r="I53" s="21"/>
      <c r="J53" s="21"/>
      <c r="K53" s="21"/>
      <c r="L53" s="21">
        <v>300</v>
      </c>
      <c r="M53" s="21"/>
      <c r="N53" s="21"/>
      <c r="O53" s="21"/>
      <c r="P53" s="21"/>
      <c r="Q53" s="21"/>
      <c r="R53" s="21"/>
      <c r="S53" s="21"/>
      <c r="T53" s="21"/>
      <c r="U53" s="15"/>
      <c r="V53" s="35">
        <v>0</v>
      </c>
      <c r="W53" s="34">
        <v>0</v>
      </c>
      <c r="X53" s="33">
        <v>0</v>
      </c>
      <c r="Y53" s="34">
        <v>0</v>
      </c>
      <c r="Z53" s="33">
        <v>0</v>
      </c>
      <c r="AA53" s="34">
        <v>0</v>
      </c>
    </row>
    <row r="54" spans="1:27" ht="15" customHeight="1" thickBot="1" x14ac:dyDescent="0.35">
      <c r="A54" s="14" t="s">
        <v>46</v>
      </c>
      <c r="B54" s="47" t="str">
        <f>VLOOKUP(D54,Riepilogo!$A$4:$F$147,2,FALSE)</f>
        <v>SCAVINO CLAUDIO</v>
      </c>
      <c r="C54" s="49">
        <f>VLOOKUP(D54,Riepilogo!$A$4:$F$147,3,FALSE)</f>
        <v>24350</v>
      </c>
      <c r="D54" s="47">
        <v>209061</v>
      </c>
      <c r="E54" s="47" t="str">
        <f>VLOOKUP(D54,Riepilogo!$A$4:$F$147,5,FALSE)</f>
        <v>ITA</v>
      </c>
      <c r="F54" s="69" t="str">
        <f>VLOOKUP(D54,Riepilogo!$A$4:$F$147,6,FALSE)</f>
        <v>CUS TORINO</v>
      </c>
      <c r="G54" s="86">
        <f>SUM(LARGE(H54:AA54,{1,2,3,4,5,6}))</f>
        <v>267</v>
      </c>
      <c r="H54" s="91"/>
      <c r="I54" s="21"/>
      <c r="J54" s="21"/>
      <c r="K54" s="21"/>
      <c r="L54" s="21"/>
      <c r="M54" s="21"/>
      <c r="N54" s="21"/>
      <c r="O54" s="21"/>
      <c r="P54" s="21"/>
      <c r="Q54" s="21">
        <v>175</v>
      </c>
      <c r="R54" s="21"/>
      <c r="S54" s="21"/>
      <c r="T54" s="21"/>
      <c r="U54" s="15">
        <v>92</v>
      </c>
      <c r="V54" s="35">
        <v>0</v>
      </c>
      <c r="W54" s="34">
        <v>0</v>
      </c>
      <c r="X54" s="33">
        <v>0</v>
      </c>
      <c r="Y54" s="34">
        <v>0</v>
      </c>
      <c r="Z54" s="33">
        <v>0</v>
      </c>
      <c r="AA54" s="34">
        <v>0</v>
      </c>
    </row>
    <row r="55" spans="1:27" s="46" customFormat="1" ht="15" customHeight="1" thickBot="1" x14ac:dyDescent="0.35">
      <c r="A55" s="14" t="s">
        <v>47</v>
      </c>
      <c r="B55" s="47" t="str">
        <f>VLOOKUP(D55,Riepilogo!$A$4:$F$147,2,FALSE)</f>
        <v>BONINO MARCO</v>
      </c>
      <c r="C55" s="49" t="str">
        <f>VLOOKUP(D55,Riepilogo!$A$4:$F$147,3,FALSE)</f>
        <v>25/09/1969</v>
      </c>
      <c r="D55" s="47">
        <v>43379</v>
      </c>
      <c r="E55" s="47" t="str">
        <f>VLOOKUP(D55,Riepilogo!$A$4:$F$147,5,FALSE)</f>
        <v>ITA</v>
      </c>
      <c r="F55" s="69" t="str">
        <f>VLOOKUP(D55,Riepilogo!$A$4:$F$147,6,FALSE)</f>
        <v>LE BAXIE</v>
      </c>
      <c r="G55" s="86">
        <f>SUM(LARGE(H55:AA55,{1,2,3,4,5,6}))</f>
        <v>267</v>
      </c>
      <c r="H55" s="91"/>
      <c r="I55" s="21">
        <v>175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5">
        <v>92</v>
      </c>
      <c r="V55" s="35">
        <v>0</v>
      </c>
      <c r="W55" s="34">
        <v>0</v>
      </c>
      <c r="X55" s="33">
        <v>0</v>
      </c>
      <c r="Y55" s="34">
        <v>0</v>
      </c>
      <c r="Z55" s="33">
        <v>0</v>
      </c>
      <c r="AA55" s="34">
        <v>0</v>
      </c>
    </row>
    <row r="56" spans="1:27" s="58" customFormat="1" ht="15" customHeight="1" thickBot="1" x14ac:dyDescent="0.35">
      <c r="A56" s="14" t="s">
        <v>48</v>
      </c>
      <c r="B56" s="47" t="str">
        <f>VLOOKUP(D56,Riepilogo!$A$4:$F$147,2,FALSE)</f>
        <v>CAPETTA GIANLUCA</v>
      </c>
      <c r="C56" s="49" t="str">
        <f>VLOOKUP(D56,Riepilogo!$A$4:$F$147,3,FALSE)</f>
        <v>09/07/1970</v>
      </c>
      <c r="D56" s="47">
        <v>200128</v>
      </c>
      <c r="E56" s="47" t="str">
        <f>VLOOKUP(D56,Riepilogo!$A$4:$F$147,5,FALSE)</f>
        <v>ITA</v>
      </c>
      <c r="F56" s="69" t="str">
        <f>VLOOKUP(D56,Riepilogo!$A$4:$F$147,6,FALSE)</f>
        <v>ALBA SHUTTLE</v>
      </c>
      <c r="G56" s="86">
        <f>SUM(LARGE(H56:AA56,{1,2,3,4,5,6}))</f>
        <v>267</v>
      </c>
      <c r="H56" s="91"/>
      <c r="I56" s="21"/>
      <c r="J56" s="21"/>
      <c r="K56" s="21"/>
      <c r="L56" s="21"/>
      <c r="M56" s="21"/>
      <c r="N56" s="21">
        <v>92</v>
      </c>
      <c r="O56" s="21"/>
      <c r="P56" s="21"/>
      <c r="Q56" s="21"/>
      <c r="R56" s="21"/>
      <c r="S56" s="21">
        <v>175</v>
      </c>
      <c r="T56" s="21"/>
      <c r="U56" s="15"/>
      <c r="V56" s="35">
        <v>0</v>
      </c>
      <c r="W56" s="34">
        <v>0</v>
      </c>
      <c r="X56" s="33">
        <v>0</v>
      </c>
      <c r="Y56" s="34">
        <v>0</v>
      </c>
      <c r="Z56" s="33">
        <v>0</v>
      </c>
      <c r="AA56" s="34">
        <v>0</v>
      </c>
    </row>
    <row r="57" spans="1:27" s="58" customFormat="1" ht="15" customHeight="1" thickBot="1" x14ac:dyDescent="0.35">
      <c r="A57" s="14" t="s">
        <v>49</v>
      </c>
      <c r="B57" s="47" t="str">
        <f>VLOOKUP(D57,Riepilogo!$A$4:$F$147,2,FALSE)</f>
        <v>MURIALDO MARCO</v>
      </c>
      <c r="C57" s="49" t="str">
        <f>VLOOKUP(D57,Riepilogo!$A$4:$F$147,3,FALSE)</f>
        <v>27/01/1983</v>
      </c>
      <c r="D57" s="47">
        <v>43381</v>
      </c>
      <c r="E57" s="47" t="str">
        <f>VLOOKUP(D57,Riepilogo!$A$4:$F$147,5,FALSE)</f>
        <v>ITA</v>
      </c>
      <c r="F57" s="69" t="str">
        <f>VLOOKUP(D57,Riepilogo!$A$4:$F$147,6,FALSE)</f>
        <v>LE BAXIE</v>
      </c>
      <c r="G57" s="86">
        <f>SUM(LARGE(H57:AA57,{1,2,3,4,5,6}))</f>
        <v>267</v>
      </c>
      <c r="H57" s="91"/>
      <c r="I57" s="21">
        <v>175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5">
        <v>92</v>
      </c>
      <c r="V57" s="35">
        <v>0</v>
      </c>
      <c r="W57" s="34">
        <v>0</v>
      </c>
      <c r="X57" s="33">
        <v>0</v>
      </c>
      <c r="Y57" s="34">
        <v>0</v>
      </c>
      <c r="Z57" s="33">
        <v>0</v>
      </c>
      <c r="AA57" s="34">
        <v>0</v>
      </c>
    </row>
    <row r="58" spans="1:27" s="58" customFormat="1" ht="15" customHeight="1" thickBot="1" x14ac:dyDescent="0.35">
      <c r="A58" s="14" t="s">
        <v>55</v>
      </c>
      <c r="B58" s="47" t="str">
        <f>VLOOKUP(D58,Riepilogo!$A$4:$F$147,2,FALSE)</f>
        <v>FELIZIANI FRANCESCO</v>
      </c>
      <c r="C58" s="49" t="str">
        <f>VLOOKUP(D58,Riepilogo!$A$4:$F$147,3,FALSE)</f>
        <v>24/07/1965</v>
      </c>
      <c r="D58" s="47">
        <v>12293</v>
      </c>
      <c r="E58" s="47" t="str">
        <f>VLOOKUP(D58,Riepilogo!$A$4:$F$147,5,FALSE)</f>
        <v>ITA</v>
      </c>
      <c r="F58" s="69" t="str">
        <f>VLOOKUP(D58,Riepilogo!$A$4:$F$147,6,FALSE)</f>
        <v>LE AQUILE</v>
      </c>
      <c r="G58" s="86">
        <f>SUM(LARGE(H58:AA58,{1,2,3,4,5,6}))</f>
        <v>253</v>
      </c>
      <c r="H58" s="91"/>
      <c r="I58" s="21"/>
      <c r="J58" s="21"/>
      <c r="K58" s="21"/>
      <c r="L58" s="21">
        <v>253</v>
      </c>
      <c r="M58" s="21"/>
      <c r="N58" s="21"/>
      <c r="O58" s="21"/>
      <c r="P58" s="21"/>
      <c r="Q58" s="21"/>
      <c r="R58" s="21"/>
      <c r="S58" s="21"/>
      <c r="T58" s="21"/>
      <c r="U58" s="15"/>
      <c r="V58" s="35">
        <v>0</v>
      </c>
      <c r="W58" s="34">
        <v>0</v>
      </c>
      <c r="X58" s="33">
        <v>0</v>
      </c>
      <c r="Y58" s="34">
        <v>0</v>
      </c>
      <c r="Z58" s="33">
        <v>0</v>
      </c>
      <c r="AA58" s="34">
        <v>0</v>
      </c>
    </row>
    <row r="59" spans="1:27" s="58" customFormat="1" ht="15" customHeight="1" thickBot="1" x14ac:dyDescent="0.35">
      <c r="A59" s="14" t="s">
        <v>56</v>
      </c>
      <c r="B59" s="47" t="str">
        <f>VLOOKUP(D59,Riepilogo!$A$4:$F$147,2,FALSE)</f>
        <v>THOMASER BERNHARD</v>
      </c>
      <c r="C59" s="49" t="str">
        <f>VLOOKUP(D59,Riepilogo!$A$4:$F$147,3,FALSE)</f>
        <v>20/10/1970</v>
      </c>
      <c r="D59" s="47">
        <v>10803</v>
      </c>
      <c r="E59" s="47" t="str">
        <f>VLOOKUP(D59,Riepilogo!$A$4:$F$147,5,FALSE)</f>
        <v>ITA</v>
      </c>
      <c r="F59" s="69" t="str">
        <f>VLOOKUP(D59,Riepilogo!$A$4:$F$147,6,FALSE)</f>
        <v>ASSV BRIXEN</v>
      </c>
      <c r="G59" s="86">
        <f>SUM(LARGE(H59:AA59,{1,2,3,4,5,6}))</f>
        <v>253</v>
      </c>
      <c r="H59" s="91"/>
      <c r="I59" s="21"/>
      <c r="J59" s="21"/>
      <c r="K59" s="21"/>
      <c r="L59" s="21">
        <v>253</v>
      </c>
      <c r="M59" s="21"/>
      <c r="N59" s="21"/>
      <c r="O59" s="21"/>
      <c r="P59" s="21"/>
      <c r="Q59" s="21"/>
      <c r="R59" s="21"/>
      <c r="S59" s="21"/>
      <c r="T59" s="21"/>
      <c r="U59" s="15"/>
      <c r="V59" s="35">
        <v>0</v>
      </c>
      <c r="W59" s="34">
        <v>0</v>
      </c>
      <c r="X59" s="33">
        <v>0</v>
      </c>
      <c r="Y59" s="34">
        <v>0</v>
      </c>
      <c r="Z59" s="33">
        <v>0</v>
      </c>
      <c r="AA59" s="34">
        <v>0</v>
      </c>
    </row>
    <row r="60" spans="1:27" s="58" customFormat="1" ht="15" customHeight="1" thickBot="1" x14ac:dyDescent="0.35">
      <c r="A60" s="14" t="s">
        <v>57</v>
      </c>
      <c r="B60" s="47" t="str">
        <f>VLOOKUP(D60,Riepilogo!$A$4:$F$147,2,FALSE)</f>
        <v>TERLIZZI GIANLUCA</v>
      </c>
      <c r="C60" s="49" t="str">
        <f>VLOOKUP(D60,Riepilogo!$A$4:$F$147,3,FALSE)</f>
        <v>28/01/1978</v>
      </c>
      <c r="D60" s="47">
        <v>23321</v>
      </c>
      <c r="E60" s="47" t="str">
        <f>VLOOKUP(D60,Riepilogo!$A$4:$F$147,5,FALSE)</f>
        <v>ITA</v>
      </c>
      <c r="F60" s="69" t="str">
        <f>VLOOKUP(D60,Riepilogo!$A$4:$F$147,6,FALSE)</f>
        <v>VIGNANELLO BC</v>
      </c>
      <c r="G60" s="86">
        <f>SUM(LARGE(H60:AA60,{1,2,3,4,5,6}))</f>
        <v>253</v>
      </c>
      <c r="H60" s="91"/>
      <c r="I60" s="21"/>
      <c r="J60" s="21"/>
      <c r="K60" s="21"/>
      <c r="L60" s="21">
        <v>253</v>
      </c>
      <c r="M60" s="21"/>
      <c r="N60" s="21"/>
      <c r="O60" s="21"/>
      <c r="P60" s="21"/>
      <c r="Q60" s="21"/>
      <c r="R60" s="21"/>
      <c r="S60" s="21"/>
      <c r="T60" s="21"/>
      <c r="U60" s="15"/>
      <c r="V60" s="35">
        <v>0</v>
      </c>
      <c r="W60" s="34">
        <v>0</v>
      </c>
      <c r="X60" s="33">
        <v>0</v>
      </c>
      <c r="Y60" s="34">
        <v>0</v>
      </c>
      <c r="Z60" s="33">
        <v>0</v>
      </c>
      <c r="AA60" s="34">
        <v>0</v>
      </c>
    </row>
    <row r="61" spans="1:27" s="46" customFormat="1" ht="15" customHeight="1" thickBot="1" x14ac:dyDescent="0.35">
      <c r="A61" s="14" t="s">
        <v>58</v>
      </c>
      <c r="B61" s="47" t="str">
        <f>VLOOKUP(D61,Riepilogo!$A$4:$F$147,2,FALSE)</f>
        <v>CAPATI GINO</v>
      </c>
      <c r="C61" s="49" t="str">
        <f>VLOOKUP(D61,Riepilogo!$A$4:$F$147,3,FALSE)</f>
        <v>19/09/1978</v>
      </c>
      <c r="D61" s="47">
        <v>14421</v>
      </c>
      <c r="E61" s="47" t="str">
        <f>VLOOKUP(D61,Riepilogo!$A$4:$F$147,5,FALSE)</f>
        <v>ITA</v>
      </c>
      <c r="F61" s="69" t="str">
        <f>VLOOKUP(D61,Riepilogo!$A$4:$F$147,6,FALSE)</f>
        <v>VIGNANELLO BC</v>
      </c>
      <c r="G61" s="86">
        <f>SUM(LARGE(H61:AA61,{1,2,3,4,5,6}))</f>
        <v>253</v>
      </c>
      <c r="H61" s="91"/>
      <c r="I61" s="21"/>
      <c r="J61" s="21"/>
      <c r="K61" s="21"/>
      <c r="L61" s="21">
        <v>253</v>
      </c>
      <c r="M61" s="21"/>
      <c r="N61" s="21"/>
      <c r="O61" s="21"/>
      <c r="P61" s="21"/>
      <c r="Q61" s="21"/>
      <c r="R61" s="21"/>
      <c r="S61" s="21"/>
      <c r="T61" s="21"/>
      <c r="U61" s="15"/>
      <c r="V61" s="35">
        <v>0</v>
      </c>
      <c r="W61" s="34">
        <v>0</v>
      </c>
      <c r="X61" s="33">
        <v>0</v>
      </c>
      <c r="Y61" s="34">
        <v>0</v>
      </c>
      <c r="Z61" s="33">
        <v>0</v>
      </c>
      <c r="AA61" s="34">
        <v>0</v>
      </c>
    </row>
    <row r="62" spans="1:27" s="46" customFormat="1" ht="15" customHeight="1" thickBot="1" x14ac:dyDescent="0.35">
      <c r="A62" s="14" t="s">
        <v>59</v>
      </c>
      <c r="B62" s="47" t="str">
        <f>VLOOKUP(D62,Riepilogo!$A$4:$F$147,2,FALSE)</f>
        <v>DI LENARDO ALESSIO</v>
      </c>
      <c r="C62" s="49" t="str">
        <f>VLOOKUP(D62,Riepilogo!$A$4:$F$147,3,FALSE)</f>
        <v>19/03/1981</v>
      </c>
      <c r="D62" s="47">
        <v>11535</v>
      </c>
      <c r="E62" s="47" t="str">
        <f>VLOOKUP(D62,Riepilogo!$A$4:$F$147,5,FALSE)</f>
        <v>ITA</v>
      </c>
      <c r="F62" s="69" t="str">
        <f>VLOOKUP(D62,Riepilogo!$A$4:$F$147,6,FALSE)</f>
        <v>ACQUI BADMINTON</v>
      </c>
      <c r="G62" s="86">
        <f>SUM(LARGE(H62:AA62,{1,2,3,4,5,6}))</f>
        <v>253</v>
      </c>
      <c r="H62" s="91"/>
      <c r="I62" s="21"/>
      <c r="J62" s="21"/>
      <c r="K62" s="21"/>
      <c r="L62" s="21">
        <v>253</v>
      </c>
      <c r="M62" s="21"/>
      <c r="N62" s="21"/>
      <c r="O62" s="21"/>
      <c r="P62" s="21"/>
      <c r="Q62" s="21"/>
      <c r="R62" s="21"/>
      <c r="S62" s="21"/>
      <c r="T62" s="21"/>
      <c r="U62" s="15"/>
      <c r="V62" s="35">
        <v>0</v>
      </c>
      <c r="W62" s="34">
        <v>0</v>
      </c>
      <c r="X62" s="33">
        <v>0</v>
      </c>
      <c r="Y62" s="34">
        <v>0</v>
      </c>
      <c r="Z62" s="33">
        <v>0</v>
      </c>
      <c r="AA62" s="34">
        <v>0</v>
      </c>
    </row>
    <row r="63" spans="1:27" ht="15" customHeight="1" thickBot="1" x14ac:dyDescent="0.35">
      <c r="A63" s="14" t="s">
        <v>60</v>
      </c>
      <c r="B63" s="47" t="str">
        <f>VLOOKUP(D63,Riepilogo!$A$4:$F$147,2,FALSE)</f>
        <v>FUDA MAURIZIO</v>
      </c>
      <c r="C63" s="49" t="str">
        <f>VLOOKUP(D63,Riepilogo!$A$4:$F$147,3,FALSE)</f>
        <v>16/12/1957</v>
      </c>
      <c r="D63" s="47">
        <v>16587</v>
      </c>
      <c r="E63" s="47" t="str">
        <f>VLOOKUP(D63,Riepilogo!$A$4:$F$147,5,FALSE)</f>
        <v>ITA</v>
      </c>
      <c r="F63" s="69" t="str">
        <f>VLOOKUP(D63,Riepilogo!$A$4:$F$147,6,FALSE)</f>
        <v>ROMA BC</v>
      </c>
      <c r="G63" s="86">
        <f>SUM(LARGE(H63:AA63,{1,2,3,4,5,6}))</f>
        <v>250</v>
      </c>
      <c r="H63" s="91"/>
      <c r="I63" s="21"/>
      <c r="J63" s="21"/>
      <c r="K63" s="21">
        <v>250</v>
      </c>
      <c r="L63" s="21"/>
      <c r="M63" s="21"/>
      <c r="N63" s="21"/>
      <c r="O63" s="21"/>
      <c r="P63" s="21"/>
      <c r="Q63" s="21"/>
      <c r="R63" s="21"/>
      <c r="S63" s="21"/>
      <c r="T63" s="21"/>
      <c r="U63" s="15"/>
      <c r="V63" s="35">
        <v>0</v>
      </c>
      <c r="W63" s="34">
        <v>0</v>
      </c>
      <c r="X63" s="33">
        <v>0</v>
      </c>
      <c r="Y63" s="34">
        <v>0</v>
      </c>
      <c r="Z63" s="33">
        <v>0</v>
      </c>
      <c r="AA63" s="34">
        <v>0</v>
      </c>
    </row>
    <row r="64" spans="1:27" ht="15" customHeight="1" thickBot="1" x14ac:dyDescent="0.35">
      <c r="A64" s="14" t="s">
        <v>61</v>
      </c>
      <c r="B64" s="47" t="str">
        <f>VLOOKUP(D64,Riepilogo!$A$4:$F$147,2,FALSE)</f>
        <v>CAROZZA GIUSEPPE</v>
      </c>
      <c r="C64" s="49">
        <f>VLOOKUP(D64,Riepilogo!$A$4:$F$147,3,FALSE)</f>
        <v>24505</v>
      </c>
      <c r="D64" s="47">
        <v>12104</v>
      </c>
      <c r="E64" s="47" t="str">
        <f>VLOOKUP(D64,Riepilogo!$A$4:$F$147,5,FALSE)</f>
        <v>ITA</v>
      </c>
      <c r="F64" s="69" t="str">
        <f>VLOOKUP(D64,Riepilogo!$A$4:$F$147,6,FALSE)</f>
        <v>ANNAPOLI</v>
      </c>
      <c r="G64" s="86">
        <f>SUM(LARGE(H64:AA64,{1,2,3,4,5,6}))</f>
        <v>250</v>
      </c>
      <c r="H64" s="91"/>
      <c r="I64" s="21"/>
      <c r="J64" s="21"/>
      <c r="K64" s="21"/>
      <c r="L64" s="21"/>
      <c r="M64" s="21"/>
      <c r="N64" s="21"/>
      <c r="O64" s="21"/>
      <c r="P64" s="21"/>
      <c r="Q64" s="21"/>
      <c r="R64" s="21">
        <v>250</v>
      </c>
      <c r="S64" s="21"/>
      <c r="T64" s="21"/>
      <c r="U64" s="15"/>
      <c r="V64" s="35">
        <v>0</v>
      </c>
      <c r="W64" s="34">
        <v>0</v>
      </c>
      <c r="X64" s="33">
        <v>0</v>
      </c>
      <c r="Y64" s="34">
        <v>0</v>
      </c>
      <c r="Z64" s="33">
        <v>0</v>
      </c>
      <c r="AA64" s="34">
        <v>0</v>
      </c>
    </row>
    <row r="65" spans="1:27" ht="15" customHeight="1" thickBot="1" x14ac:dyDescent="0.35">
      <c r="A65" s="14" t="s">
        <v>62</v>
      </c>
      <c r="B65" s="47" t="str">
        <f>VLOOKUP(D65,Riepilogo!$A$4:$F$147,2,FALSE)</f>
        <v>PICCININ MARCO</v>
      </c>
      <c r="C65" s="49" t="str">
        <f>VLOOKUP(D65,Riepilogo!$A$4:$F$147,3,FALSE)</f>
        <v>02/11/1967</v>
      </c>
      <c r="D65" s="47">
        <v>22158</v>
      </c>
      <c r="E65" s="47" t="str">
        <f>VLOOKUP(D65,Riepilogo!$A$4:$F$147,5,FALSE)</f>
        <v>ITA</v>
      </c>
      <c r="F65" s="69" t="str">
        <f>VLOOKUP(D65,Riepilogo!$A$4:$F$147,6,FALSE)</f>
        <v>BC MILANO</v>
      </c>
      <c r="G65" s="86">
        <f>SUM(LARGE(H65:AA65,{1,2,3,4,5,6}))</f>
        <v>250</v>
      </c>
      <c r="H65" s="9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>
        <v>250</v>
      </c>
      <c r="T65" s="21"/>
      <c r="U65" s="15"/>
      <c r="V65" s="35">
        <v>0</v>
      </c>
      <c r="W65" s="34">
        <v>0</v>
      </c>
      <c r="X65" s="33">
        <v>0</v>
      </c>
      <c r="Y65" s="34">
        <v>0</v>
      </c>
      <c r="Z65" s="33">
        <v>0</v>
      </c>
      <c r="AA65" s="34">
        <v>0</v>
      </c>
    </row>
    <row r="66" spans="1:27" ht="15" customHeight="1" thickBot="1" x14ac:dyDescent="0.35">
      <c r="A66" s="14" t="s">
        <v>63</v>
      </c>
      <c r="B66" s="47" t="str">
        <f>VLOOKUP(D66,Riepilogo!$A$4:$F$147,2,FALSE)</f>
        <v>IKEDA OSAMU</v>
      </c>
      <c r="C66" s="49">
        <f>VLOOKUP(D66,Riepilogo!$A$4:$F$147,3,FALSE)</f>
        <v>25452</v>
      </c>
      <c r="D66" s="47">
        <v>12137</v>
      </c>
      <c r="E66" s="47" t="str">
        <f>VLOOKUP(D66,Riepilogo!$A$4:$F$147,5,FALSE)</f>
        <v>JAP</v>
      </c>
      <c r="F66" s="69" t="str">
        <f>VLOOKUP(D66,Riepilogo!$A$4:$F$147,6,FALSE)</f>
        <v>BC MILANO</v>
      </c>
      <c r="G66" s="86">
        <f>SUM(LARGE(H66:AA66,{1,2,3,4,5,6}))</f>
        <v>250</v>
      </c>
      <c r="H66" s="9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>
        <v>250</v>
      </c>
      <c r="T66" s="21"/>
      <c r="U66" s="15"/>
      <c r="V66" s="35">
        <v>0</v>
      </c>
      <c r="W66" s="34">
        <v>0</v>
      </c>
      <c r="X66" s="33">
        <v>0</v>
      </c>
      <c r="Y66" s="34">
        <v>0</v>
      </c>
      <c r="Z66" s="33">
        <v>0</v>
      </c>
      <c r="AA66" s="34">
        <v>0</v>
      </c>
    </row>
    <row r="67" spans="1:27" ht="15" customHeight="1" thickBot="1" x14ac:dyDescent="0.35">
      <c r="A67" s="14" t="s">
        <v>64</v>
      </c>
      <c r="B67" s="47" t="str">
        <f>VLOOKUP(D67,Riepilogo!$A$4:$F$147,2,FALSE)</f>
        <v>PAVONE MARCO</v>
      </c>
      <c r="C67" s="49" t="str">
        <f>VLOOKUP(D67,Riepilogo!$A$4:$F$147,3,FALSE)</f>
        <v>23/01/1972</v>
      </c>
      <c r="D67" s="47">
        <v>66631</v>
      </c>
      <c r="E67" s="47" t="str">
        <f>VLOOKUP(D67,Riepilogo!$A$4:$F$147,5,FALSE)</f>
        <v>ITA</v>
      </c>
      <c r="F67" s="69" t="str">
        <f>VLOOKUP(D67,Riepilogo!$A$4:$F$147,6,FALSE)</f>
        <v>BADMINTON PAOLA</v>
      </c>
      <c r="G67" s="86">
        <f>SUM(LARGE(H67:AA67,{1,2,3,4,5,6}))</f>
        <v>250</v>
      </c>
      <c r="H67" s="91"/>
      <c r="I67" s="21"/>
      <c r="J67" s="21">
        <v>250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5"/>
      <c r="V67" s="35">
        <v>0</v>
      </c>
      <c r="W67" s="34">
        <v>0</v>
      </c>
      <c r="X67" s="33">
        <v>0</v>
      </c>
      <c r="Y67" s="34">
        <v>0</v>
      </c>
      <c r="Z67" s="33">
        <v>0</v>
      </c>
      <c r="AA67" s="34">
        <v>0</v>
      </c>
    </row>
    <row r="68" spans="1:27" ht="15" customHeight="1" thickBot="1" x14ac:dyDescent="0.35">
      <c r="A68" s="14" t="s">
        <v>65</v>
      </c>
      <c r="B68" s="47" t="str">
        <f>VLOOKUP(D68,Riepilogo!$A$4:$F$147,2,FALSE)</f>
        <v>PURI RAJESH KUMAR</v>
      </c>
      <c r="C68" s="49" t="str">
        <f>VLOOKUP(D68,Riepilogo!$A$4:$F$147,3,FALSE)</f>
        <v>02/05/1976</v>
      </c>
      <c r="D68" s="47">
        <v>176360</v>
      </c>
      <c r="E68" s="47" t="str">
        <f>VLOOKUP(D68,Riepilogo!$A$4:$F$147,5,FALSE)</f>
        <v>ITA</v>
      </c>
      <c r="F68" s="69" t="str">
        <f>VLOOKUP(D68,Riepilogo!$A$4:$F$147,6,FALSE)</f>
        <v>ROMA BC</v>
      </c>
      <c r="G68" s="86">
        <f>SUM(LARGE(H68:AA68,{1,2,3,4,5,6}))</f>
        <v>250</v>
      </c>
      <c r="H68" s="91"/>
      <c r="I68" s="21"/>
      <c r="J68" s="21"/>
      <c r="K68" s="21">
        <v>250</v>
      </c>
      <c r="L68" s="21"/>
      <c r="M68" s="21"/>
      <c r="N68" s="21"/>
      <c r="O68" s="21"/>
      <c r="P68" s="21"/>
      <c r="Q68" s="21"/>
      <c r="R68" s="21"/>
      <c r="S68" s="21"/>
      <c r="T68" s="21"/>
      <c r="U68" s="15"/>
      <c r="V68" s="35">
        <v>0</v>
      </c>
      <c r="W68" s="34">
        <v>0</v>
      </c>
      <c r="X68" s="33">
        <v>0</v>
      </c>
      <c r="Y68" s="34">
        <v>0</v>
      </c>
      <c r="Z68" s="33">
        <v>0</v>
      </c>
      <c r="AA68" s="34">
        <v>0</v>
      </c>
    </row>
    <row r="69" spans="1:27" ht="15" customHeight="1" thickBot="1" x14ac:dyDescent="0.35">
      <c r="A69" s="14" t="s">
        <v>66</v>
      </c>
      <c r="B69" s="47" t="str">
        <f>VLOOKUP(D69,Riepilogo!$A$4:$F$147,2,FALSE)</f>
        <v>GSCHNITZER PAUL</v>
      </c>
      <c r="C69" s="49" t="str">
        <f>VLOOKUP(D69,Riepilogo!$A$4:$F$147,3,FALSE)</f>
        <v>22/08/1966</v>
      </c>
      <c r="D69" s="47">
        <v>176365</v>
      </c>
      <c r="E69" s="47" t="str">
        <f>VLOOKUP(D69,Riepilogo!$A$4:$F$147,5,FALSE)</f>
        <v>ITA</v>
      </c>
      <c r="F69" s="69" t="str">
        <f>VLOOKUP(D69,Riepilogo!$A$4:$F$147,6,FALSE)</f>
        <v>ASSV BRIXEN</v>
      </c>
      <c r="G69" s="86">
        <f>SUM(LARGE(H69:AA69,{1,2,3,4,5,6}))</f>
        <v>229</v>
      </c>
      <c r="H69" s="91"/>
      <c r="I69" s="21"/>
      <c r="J69" s="21"/>
      <c r="K69" s="21"/>
      <c r="L69" s="21"/>
      <c r="M69" s="21"/>
      <c r="N69" s="21">
        <v>137</v>
      </c>
      <c r="O69" s="21"/>
      <c r="P69" s="21"/>
      <c r="Q69" s="21"/>
      <c r="R69" s="21"/>
      <c r="S69" s="21">
        <v>92</v>
      </c>
      <c r="T69" s="21"/>
      <c r="U69" s="15"/>
      <c r="V69" s="35">
        <v>0</v>
      </c>
      <c r="W69" s="34">
        <v>0</v>
      </c>
      <c r="X69" s="33">
        <v>0</v>
      </c>
      <c r="Y69" s="34">
        <v>0</v>
      </c>
      <c r="Z69" s="33">
        <v>0</v>
      </c>
      <c r="AA69" s="34">
        <v>0</v>
      </c>
    </row>
    <row r="70" spans="1:27" ht="15" customHeight="1" thickBot="1" x14ac:dyDescent="0.35">
      <c r="A70" s="14" t="s">
        <v>67</v>
      </c>
      <c r="B70" s="47" t="str">
        <f>VLOOKUP(D70,Riepilogo!$A$4:$F$147,2,FALSE)</f>
        <v>NISTOLI ARMANDO FLAVIO</v>
      </c>
      <c r="C70" s="49" t="str">
        <f>VLOOKUP(D70,Riepilogo!$A$4:$F$147,3,FALSE)</f>
        <v>29/01/1961</v>
      </c>
      <c r="D70" s="47">
        <v>16237</v>
      </c>
      <c r="E70" s="47" t="str">
        <f>VLOOKUP(D70,Riepilogo!$A$4:$F$147,5,FALSE)</f>
        <v>ITA</v>
      </c>
      <c r="F70" s="69" t="str">
        <f>VLOOKUP(D70,Riepilogo!$A$4:$F$147,6,FALSE)</f>
        <v>CUS BERGAMO</v>
      </c>
      <c r="G70" s="86">
        <f>SUM(LARGE(H70:AA70,{1,2,3,4,5,6}))</f>
        <v>213</v>
      </c>
      <c r="H70" s="91"/>
      <c r="I70" s="21"/>
      <c r="J70" s="21"/>
      <c r="K70" s="21"/>
      <c r="L70" s="21"/>
      <c r="M70" s="21"/>
      <c r="N70" s="21">
        <v>213</v>
      </c>
      <c r="O70" s="21"/>
      <c r="P70" s="21"/>
      <c r="Q70" s="21"/>
      <c r="R70" s="21"/>
      <c r="S70" s="21"/>
      <c r="T70" s="21"/>
      <c r="U70" s="15"/>
      <c r="V70" s="35">
        <v>0</v>
      </c>
      <c r="W70" s="34">
        <v>0</v>
      </c>
      <c r="X70" s="33">
        <v>0</v>
      </c>
      <c r="Y70" s="34">
        <v>0</v>
      </c>
      <c r="Z70" s="33">
        <v>0</v>
      </c>
      <c r="AA70" s="34">
        <v>0</v>
      </c>
    </row>
    <row r="71" spans="1:27" s="39" customFormat="1" ht="15" customHeight="1" thickBot="1" x14ac:dyDescent="0.35">
      <c r="A71" s="14" t="s">
        <v>68</v>
      </c>
      <c r="B71" s="47" t="str">
        <f>VLOOKUP(D71,Riepilogo!$A$4:$F$147,2,FALSE)</f>
        <v>VARRACCHIO SALVATORE</v>
      </c>
      <c r="C71" s="49" t="str">
        <f>VLOOKUP(D71,Riepilogo!$A$4:$F$147,3,FALSE)</f>
        <v>26/04/1965</v>
      </c>
      <c r="D71" s="47">
        <v>73810</v>
      </c>
      <c r="E71" s="47" t="str">
        <f>VLOOKUP(D71,Riepilogo!$A$4:$F$147,5,FALSE)</f>
        <v>ITA</v>
      </c>
      <c r="F71" s="69" t="str">
        <f>VLOOKUP(D71,Riepilogo!$A$4:$F$147,6,FALSE)</f>
        <v>BC CELESTE</v>
      </c>
      <c r="G71" s="86">
        <f>SUM(LARGE(H71:AA71,{1,2,3,4,5,6}))</f>
        <v>213</v>
      </c>
      <c r="H71" s="91"/>
      <c r="I71" s="21"/>
      <c r="J71" s="21"/>
      <c r="K71" s="21"/>
      <c r="L71" s="21"/>
      <c r="M71" s="21"/>
      <c r="N71" s="21"/>
      <c r="O71" s="21"/>
      <c r="P71" s="21"/>
      <c r="Q71" s="21"/>
      <c r="R71" s="21">
        <v>213</v>
      </c>
      <c r="S71" s="21"/>
      <c r="T71" s="21"/>
      <c r="U71" s="15"/>
      <c r="V71" s="35">
        <v>0</v>
      </c>
      <c r="W71" s="34">
        <v>0</v>
      </c>
      <c r="X71" s="33">
        <v>0</v>
      </c>
      <c r="Y71" s="34">
        <v>0</v>
      </c>
      <c r="Z71" s="33">
        <v>0</v>
      </c>
      <c r="AA71" s="34">
        <v>0</v>
      </c>
    </row>
    <row r="72" spans="1:27" s="39" customFormat="1" ht="15" customHeight="1" thickBot="1" x14ac:dyDescent="0.35">
      <c r="A72" s="14" t="s">
        <v>69</v>
      </c>
      <c r="B72" s="47" t="str">
        <f>VLOOKUP(D72,Riepilogo!$A$4:$F$147,2,FALSE)</f>
        <v>BITETTI ROCCANGELO</v>
      </c>
      <c r="C72" s="49" t="str">
        <f>VLOOKUP(D72,Riepilogo!$A$4:$F$147,3,FALSE)</f>
        <v>06/11/1977</v>
      </c>
      <c r="D72" s="47">
        <v>14839</v>
      </c>
      <c r="E72" s="47" t="str">
        <f>VLOOKUP(D72,Riepilogo!$A$4:$F$147,5,FALSE)</f>
        <v>ITA</v>
      </c>
      <c r="F72" s="69" t="str">
        <f>VLOOKUP(D72,Riepilogo!$A$4:$F$147,6,FALSE)</f>
        <v>SPORT EXPERIENCE IDEAS</v>
      </c>
      <c r="G72" s="86">
        <f>SUM(LARGE(H72:AA72,{1,2,3,4,5,6}))</f>
        <v>213</v>
      </c>
      <c r="H72" s="9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>
        <v>213</v>
      </c>
      <c r="U72" s="15"/>
      <c r="V72" s="35">
        <v>0</v>
      </c>
      <c r="W72" s="34">
        <v>0</v>
      </c>
      <c r="X72" s="33">
        <v>0</v>
      </c>
      <c r="Y72" s="34">
        <v>0</v>
      </c>
      <c r="Z72" s="33">
        <v>0</v>
      </c>
      <c r="AA72" s="34">
        <v>0</v>
      </c>
    </row>
    <row r="73" spans="1:27" ht="15" customHeight="1" thickBot="1" x14ac:dyDescent="0.35">
      <c r="A73" s="14" t="s">
        <v>70</v>
      </c>
      <c r="B73" s="47" t="str">
        <f>VLOOKUP(D73,Riepilogo!$A$4:$F$147,2,FALSE)</f>
        <v>CAFARELLI DAVIDE</v>
      </c>
      <c r="C73" s="49" t="str">
        <f>VLOOKUP(D73,Riepilogo!$A$4:$F$147,3,FALSE)</f>
        <v>30/11/1978</v>
      </c>
      <c r="D73" s="47">
        <v>197504</v>
      </c>
      <c r="E73" s="47" t="str">
        <f>VLOOKUP(D73,Riepilogo!$A$4:$F$147,5,FALSE)</f>
        <v>ITA</v>
      </c>
      <c r="F73" s="69" t="str">
        <f>VLOOKUP(D73,Riepilogo!$A$4:$F$147,6,FALSE)</f>
        <v>GSS SCORZA</v>
      </c>
      <c r="G73" s="86">
        <f>SUM(LARGE(H73:AA73,{1,2,3,4,5,6}))</f>
        <v>213</v>
      </c>
      <c r="H73" s="91"/>
      <c r="I73" s="21"/>
      <c r="J73" s="21">
        <v>213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15"/>
      <c r="V73" s="35">
        <v>0</v>
      </c>
      <c r="W73" s="34">
        <v>0</v>
      </c>
      <c r="X73" s="33">
        <v>0</v>
      </c>
      <c r="Y73" s="34">
        <v>0</v>
      </c>
      <c r="Z73" s="33">
        <v>0</v>
      </c>
      <c r="AA73" s="34">
        <v>0</v>
      </c>
    </row>
    <row r="74" spans="1:27" s="46" customFormat="1" ht="15" customHeight="1" thickBot="1" x14ac:dyDescent="0.35">
      <c r="A74" s="14" t="s">
        <v>71</v>
      </c>
      <c r="B74" s="47" t="str">
        <f>VLOOKUP(D74,Riepilogo!$A$4:$F$147,2,FALSE)</f>
        <v>COCIMANO DOMENICO ORAZIO</v>
      </c>
      <c r="C74" s="49" t="str">
        <f>VLOOKUP(D74,Riepilogo!$A$4:$F$147,3,FALSE)</f>
        <v>07/04/1959</v>
      </c>
      <c r="D74" s="47">
        <v>9734</v>
      </c>
      <c r="E74" s="47" t="str">
        <f>VLOOKUP(D74,Riepilogo!$A$4:$F$147,5,FALSE)</f>
        <v>ITA</v>
      </c>
      <c r="F74" s="69" t="str">
        <f>VLOOKUP(D74,Riepilogo!$A$4:$F$147,6,FALSE)</f>
        <v>CASTEL DI IUDICA</v>
      </c>
      <c r="G74" s="86">
        <f>SUM(LARGE(H74:AA74,{1,2,3,4,5,6}))</f>
        <v>205</v>
      </c>
      <c r="H74" s="91"/>
      <c r="I74" s="21"/>
      <c r="J74" s="21"/>
      <c r="K74" s="21"/>
      <c r="L74" s="21">
        <v>205</v>
      </c>
      <c r="M74" s="21"/>
      <c r="N74" s="21"/>
      <c r="O74" s="21"/>
      <c r="P74" s="21"/>
      <c r="Q74" s="21"/>
      <c r="R74" s="21"/>
      <c r="S74" s="21"/>
      <c r="T74" s="21"/>
      <c r="U74" s="15"/>
      <c r="V74" s="35">
        <v>0</v>
      </c>
      <c r="W74" s="34">
        <v>0</v>
      </c>
      <c r="X74" s="33">
        <v>0</v>
      </c>
      <c r="Y74" s="34">
        <v>0</v>
      </c>
      <c r="Z74" s="33">
        <v>0</v>
      </c>
      <c r="AA74" s="34">
        <v>0</v>
      </c>
    </row>
    <row r="75" spans="1:27" s="46" customFormat="1" ht="15" customHeight="1" thickBot="1" x14ac:dyDescent="0.35">
      <c r="A75" s="14" t="s">
        <v>72</v>
      </c>
      <c r="B75" s="47" t="str">
        <f>VLOOKUP(D75,Riepilogo!$A$4:$F$147,2,FALSE)</f>
        <v>SIGMUND HELMUTH</v>
      </c>
      <c r="C75" s="49" t="str">
        <f>VLOOKUP(D75,Riepilogo!$A$4:$F$147,3,FALSE)</f>
        <v>23/07/1961</v>
      </c>
      <c r="D75" s="47">
        <v>10805</v>
      </c>
      <c r="E75" s="47" t="str">
        <f>VLOOKUP(D75,Riepilogo!$A$4:$F$147,5,FALSE)</f>
        <v>ITA</v>
      </c>
      <c r="F75" s="69" t="str">
        <f>VLOOKUP(D75,Riepilogo!$A$4:$F$147,6,FALSE)</f>
        <v>ASSV BRIXEN</v>
      </c>
      <c r="G75" s="86">
        <f>SUM(LARGE(H75:AA75,{1,2,3,4,5,6}))</f>
        <v>205</v>
      </c>
      <c r="H75" s="91"/>
      <c r="I75" s="21"/>
      <c r="J75" s="21"/>
      <c r="K75" s="21"/>
      <c r="L75" s="21">
        <v>205</v>
      </c>
      <c r="M75" s="21"/>
      <c r="N75" s="21"/>
      <c r="O75" s="21"/>
      <c r="P75" s="21"/>
      <c r="Q75" s="21"/>
      <c r="R75" s="21"/>
      <c r="S75" s="21"/>
      <c r="T75" s="21"/>
      <c r="U75" s="15"/>
      <c r="V75" s="35">
        <v>0</v>
      </c>
      <c r="W75" s="34">
        <v>0</v>
      </c>
      <c r="X75" s="33">
        <v>0</v>
      </c>
      <c r="Y75" s="34">
        <v>0</v>
      </c>
      <c r="Z75" s="33">
        <v>0</v>
      </c>
      <c r="AA75" s="34">
        <v>0</v>
      </c>
    </row>
    <row r="76" spans="1:27" ht="15" customHeight="1" thickBot="1" x14ac:dyDescent="0.35">
      <c r="A76" s="14" t="s">
        <v>73</v>
      </c>
      <c r="B76" s="47" t="str">
        <f>VLOOKUP(D76,Riepilogo!$A$4:$F$147,2,FALSE)</f>
        <v>SOTGIU MARCO</v>
      </c>
      <c r="C76" s="49" t="str">
        <f>VLOOKUP(D76,Riepilogo!$A$4:$F$147,3,FALSE)</f>
        <v>30/12/1965</v>
      </c>
      <c r="D76" s="47">
        <v>26388</v>
      </c>
      <c r="E76" s="47" t="str">
        <f>VLOOKUP(D76,Riepilogo!$A$4:$F$147,5,FALSE)</f>
        <v>ITA</v>
      </c>
      <c r="F76" s="69" t="str">
        <f>VLOOKUP(D76,Riepilogo!$A$4:$F$147,6,FALSE)</f>
        <v>BC ANGELO ROTH</v>
      </c>
      <c r="G76" s="86">
        <f>SUM(LARGE(H76:AA76,{1,2,3,4,5,6}))</f>
        <v>205</v>
      </c>
      <c r="H76" s="91"/>
      <c r="I76" s="21"/>
      <c r="J76" s="21"/>
      <c r="K76" s="21"/>
      <c r="L76" s="21">
        <v>205</v>
      </c>
      <c r="M76" s="21"/>
      <c r="N76" s="21"/>
      <c r="O76" s="21"/>
      <c r="P76" s="21"/>
      <c r="Q76" s="21"/>
      <c r="R76" s="21"/>
      <c r="S76" s="21"/>
      <c r="T76" s="21"/>
      <c r="U76" s="15"/>
      <c r="V76" s="35">
        <v>0</v>
      </c>
      <c r="W76" s="34">
        <v>0</v>
      </c>
      <c r="X76" s="33">
        <v>0</v>
      </c>
      <c r="Y76" s="34">
        <v>0</v>
      </c>
      <c r="Z76" s="33">
        <v>0</v>
      </c>
      <c r="AA76" s="34">
        <v>0</v>
      </c>
    </row>
    <row r="77" spans="1:27" ht="15" customHeight="1" thickBot="1" x14ac:dyDescent="0.35">
      <c r="A77" s="14" t="s">
        <v>74</v>
      </c>
      <c r="B77" s="47" t="str">
        <f>VLOOKUP(D77,Riepilogo!$A$4:$F$147,2,FALSE)</f>
        <v>KISS ATTILA</v>
      </c>
      <c r="C77" s="49" t="str">
        <f>VLOOKUP(D77,Riepilogo!$A$4:$F$147,3,FALSE)</f>
        <v>13/02/1967</v>
      </c>
      <c r="D77" s="47">
        <v>14099</v>
      </c>
      <c r="E77" s="47" t="str">
        <f>VLOOKUP(D77,Riepilogo!$A$4:$F$147,5,FALSE)</f>
        <v>HUN</v>
      </c>
      <c r="F77" s="69" t="str">
        <f>VLOOKUP(D77,Riepilogo!$A$4:$F$147,6,FALSE)</f>
        <v>BC MILANO</v>
      </c>
      <c r="G77" s="86">
        <f>SUM(LARGE(H77:AA77,{1,2,3,4,5,6}))</f>
        <v>205</v>
      </c>
      <c r="H77" s="91"/>
      <c r="I77" s="21"/>
      <c r="J77" s="21"/>
      <c r="K77" s="21"/>
      <c r="L77" s="21">
        <v>205</v>
      </c>
      <c r="M77" s="21"/>
      <c r="N77" s="21"/>
      <c r="O77" s="21"/>
      <c r="P77" s="21"/>
      <c r="Q77" s="21"/>
      <c r="R77" s="21"/>
      <c r="S77" s="21"/>
      <c r="T77" s="21"/>
      <c r="U77" s="15"/>
      <c r="V77" s="35">
        <v>0</v>
      </c>
      <c r="W77" s="34">
        <v>0</v>
      </c>
      <c r="X77" s="33">
        <v>0</v>
      </c>
      <c r="Y77" s="34">
        <v>0</v>
      </c>
      <c r="Z77" s="33">
        <v>0</v>
      </c>
      <c r="AA77" s="34">
        <v>0</v>
      </c>
    </row>
    <row r="78" spans="1:27" ht="15" customHeight="1" thickBot="1" x14ac:dyDescent="0.35">
      <c r="A78" s="14" t="s">
        <v>75</v>
      </c>
      <c r="B78" s="47" t="str">
        <f>VLOOKUP(D78,Riepilogo!$A$4:$F$147,2,FALSE)</f>
        <v>USELLI AGOSTINO</v>
      </c>
      <c r="C78" s="49" t="str">
        <f>VLOOKUP(D78,Riepilogo!$A$4:$F$147,3,FALSE)</f>
        <v>19/08/1970</v>
      </c>
      <c r="D78" s="47">
        <v>15939</v>
      </c>
      <c r="E78" s="47" t="str">
        <f>VLOOKUP(D78,Riepilogo!$A$4:$F$147,5,FALSE)</f>
        <v>ITA</v>
      </c>
      <c r="F78" s="69" t="str">
        <f>VLOOKUP(D78,Riepilogo!$A$4:$F$147,6,FALSE)</f>
        <v>LE AQUILE</v>
      </c>
      <c r="G78" s="86">
        <f>SUM(LARGE(H78:AA78,{1,2,3,4,5,6}))</f>
        <v>205</v>
      </c>
      <c r="H78" s="91"/>
      <c r="I78" s="21"/>
      <c r="J78" s="21"/>
      <c r="K78" s="21"/>
      <c r="L78" s="21">
        <v>205</v>
      </c>
      <c r="M78" s="21"/>
      <c r="N78" s="21"/>
      <c r="O78" s="21"/>
      <c r="P78" s="21"/>
      <c r="Q78" s="21"/>
      <c r="R78" s="21"/>
      <c r="S78" s="21"/>
      <c r="T78" s="21"/>
      <c r="U78" s="15"/>
      <c r="V78" s="35">
        <v>0</v>
      </c>
      <c r="W78" s="34">
        <v>0</v>
      </c>
      <c r="X78" s="33">
        <v>0</v>
      </c>
      <c r="Y78" s="34">
        <v>0</v>
      </c>
      <c r="Z78" s="33">
        <v>0</v>
      </c>
      <c r="AA78" s="34">
        <v>0</v>
      </c>
    </row>
    <row r="79" spans="1:27" ht="15" customHeight="1" thickBot="1" x14ac:dyDescent="0.35">
      <c r="A79" s="14" t="s">
        <v>76</v>
      </c>
      <c r="B79" s="47" t="str">
        <f>VLOOKUP(D79,Riepilogo!$A$4:$F$147,2,FALSE)</f>
        <v>CASULA LUCA GIOVANNI ANTIOCO</v>
      </c>
      <c r="C79" s="49" t="str">
        <f>VLOOKUP(D79,Riepilogo!$A$4:$F$147,3,FALSE)</f>
        <v>28/09/1971</v>
      </c>
      <c r="D79" s="47">
        <v>22076</v>
      </c>
      <c r="E79" s="47" t="str">
        <f>VLOOKUP(D79,Riepilogo!$A$4:$F$147,5,FALSE)</f>
        <v>ITA</v>
      </c>
      <c r="F79" s="69" t="str">
        <f>VLOOKUP(D79,Riepilogo!$A$4:$F$147,6,FALSE)</f>
        <v>LE AQUILE</v>
      </c>
      <c r="G79" s="86">
        <f>SUM(LARGE(H79:AA79,{1,2,3,4,5,6}))</f>
        <v>205</v>
      </c>
      <c r="H79" s="91"/>
      <c r="I79" s="21"/>
      <c r="J79" s="21"/>
      <c r="K79" s="21"/>
      <c r="L79" s="21">
        <v>205</v>
      </c>
      <c r="M79" s="21"/>
      <c r="N79" s="21"/>
      <c r="O79" s="21"/>
      <c r="P79" s="21"/>
      <c r="Q79" s="21"/>
      <c r="R79" s="21"/>
      <c r="S79" s="21"/>
      <c r="T79" s="21"/>
      <c r="U79" s="15"/>
      <c r="V79" s="35">
        <v>0</v>
      </c>
      <c r="W79" s="34">
        <v>0</v>
      </c>
      <c r="X79" s="33">
        <v>0</v>
      </c>
      <c r="Y79" s="34">
        <v>0</v>
      </c>
      <c r="Z79" s="33">
        <v>0</v>
      </c>
      <c r="AA79" s="34">
        <v>0</v>
      </c>
    </row>
    <row r="80" spans="1:27" ht="15" customHeight="1" thickBot="1" x14ac:dyDescent="0.35">
      <c r="A80" s="14" t="s">
        <v>77</v>
      </c>
      <c r="B80" s="47" t="str">
        <f>VLOOKUP(D80,Riepilogo!$A$4:$F$147,2,FALSE)</f>
        <v>NOVARA LUCA</v>
      </c>
      <c r="C80" s="49" t="str">
        <f>VLOOKUP(D80,Riepilogo!$A$4:$F$147,3,FALSE)</f>
        <v>19/05/1977</v>
      </c>
      <c r="D80" s="47">
        <v>66503</v>
      </c>
      <c r="E80" s="47" t="str">
        <f>VLOOKUP(D80,Riepilogo!$A$4:$F$147,5,FALSE)</f>
        <v>ITA</v>
      </c>
      <c r="F80" s="69" t="str">
        <f>VLOOKUP(D80,Riepilogo!$A$4:$F$147,6,FALSE)</f>
        <v>SPACE BAD</v>
      </c>
      <c r="G80" s="86">
        <f>SUM(LARGE(H80:AA80,{1,2,3,4,5,6}))</f>
        <v>205</v>
      </c>
      <c r="H80" s="91"/>
      <c r="I80" s="21"/>
      <c r="J80" s="21"/>
      <c r="K80" s="21"/>
      <c r="L80" s="21">
        <v>205</v>
      </c>
      <c r="M80" s="21"/>
      <c r="N80" s="21"/>
      <c r="O80" s="21"/>
      <c r="P80" s="21"/>
      <c r="Q80" s="21"/>
      <c r="R80" s="21"/>
      <c r="S80" s="21"/>
      <c r="T80" s="21"/>
      <c r="U80" s="15"/>
      <c r="V80" s="35">
        <v>0</v>
      </c>
      <c r="W80" s="34">
        <v>0</v>
      </c>
      <c r="X80" s="33">
        <v>0</v>
      </c>
      <c r="Y80" s="34">
        <v>0</v>
      </c>
      <c r="Z80" s="33">
        <v>0</v>
      </c>
      <c r="AA80" s="34">
        <v>0</v>
      </c>
    </row>
    <row r="81" spans="1:27" ht="15" customHeight="1" thickBot="1" x14ac:dyDescent="0.35">
      <c r="A81" s="14" t="s">
        <v>78</v>
      </c>
      <c r="B81" s="47" t="str">
        <f>VLOOKUP(D81,Riepilogo!$A$4:$F$147,2,FALSE)</f>
        <v>AHMED RAZA ALI</v>
      </c>
      <c r="C81" s="49" t="str">
        <f>VLOOKUP(D81,Riepilogo!$A$4:$F$147,3,FALSE)</f>
        <v>07/04/1979</v>
      </c>
      <c r="D81" s="47">
        <v>141748</v>
      </c>
      <c r="E81" s="47" t="str">
        <f>VLOOKUP(D81,Riepilogo!$A$4:$F$147,5,FALSE)</f>
        <v>ITA</v>
      </c>
      <c r="F81" s="69" t="str">
        <f>VLOOKUP(D81,Riepilogo!$A$4:$F$147,6,FALSE)</f>
        <v>CUS BERGAMO</v>
      </c>
      <c r="G81" s="86">
        <f>SUM(LARGE(H81:AA81,{1,2,3,4,5,6}))</f>
        <v>205</v>
      </c>
      <c r="H81" s="91"/>
      <c r="I81" s="21"/>
      <c r="J81" s="21"/>
      <c r="K81" s="21"/>
      <c r="L81" s="21">
        <v>205</v>
      </c>
      <c r="M81" s="21"/>
      <c r="N81" s="21"/>
      <c r="O81" s="21"/>
      <c r="P81" s="21"/>
      <c r="Q81" s="21"/>
      <c r="R81" s="21"/>
      <c r="S81" s="21"/>
      <c r="T81" s="21"/>
      <c r="U81" s="15"/>
      <c r="V81" s="35">
        <v>0</v>
      </c>
      <c r="W81" s="34">
        <v>0</v>
      </c>
      <c r="X81" s="33">
        <v>0</v>
      </c>
      <c r="Y81" s="34">
        <v>0</v>
      </c>
      <c r="Z81" s="33">
        <v>0</v>
      </c>
      <c r="AA81" s="34">
        <v>0</v>
      </c>
    </row>
    <row r="82" spans="1:27" ht="15" customHeight="1" thickBot="1" x14ac:dyDescent="0.35">
      <c r="A82" s="14" t="s">
        <v>79</v>
      </c>
      <c r="B82" s="47" t="str">
        <f>VLOOKUP(D82,Riepilogo!$A$4:$F$147,2,FALSE)</f>
        <v>MURRU SIMONE</v>
      </c>
      <c r="C82" s="49" t="str">
        <f>VLOOKUP(D82,Riepilogo!$A$4:$F$147,3,FALSE)</f>
        <v>18/03/1982</v>
      </c>
      <c r="D82" s="47">
        <v>24677</v>
      </c>
      <c r="E82" s="47" t="str">
        <f>VLOOKUP(D82,Riepilogo!$A$4:$F$147,5,FALSE)</f>
        <v>ITA</v>
      </c>
      <c r="F82" s="69" t="str">
        <f>VLOOKUP(D82,Riepilogo!$A$4:$F$147,6,FALSE)</f>
        <v>LE AQUILE</v>
      </c>
      <c r="G82" s="86">
        <f>SUM(LARGE(H82:AA82,{1,2,3,4,5,6}))</f>
        <v>205</v>
      </c>
      <c r="H82" s="91"/>
      <c r="I82" s="21"/>
      <c r="J82" s="21"/>
      <c r="K82" s="21"/>
      <c r="L82" s="21">
        <v>205</v>
      </c>
      <c r="M82" s="21"/>
      <c r="N82" s="21"/>
      <c r="O82" s="21"/>
      <c r="P82" s="21"/>
      <c r="Q82" s="21"/>
      <c r="R82" s="21"/>
      <c r="S82" s="21"/>
      <c r="T82" s="21"/>
      <c r="U82" s="15"/>
      <c r="V82" s="35">
        <v>0</v>
      </c>
      <c r="W82" s="34">
        <v>0</v>
      </c>
      <c r="X82" s="33">
        <v>0</v>
      </c>
      <c r="Y82" s="34">
        <v>0</v>
      </c>
      <c r="Z82" s="33">
        <v>0</v>
      </c>
      <c r="AA82" s="34">
        <v>0</v>
      </c>
    </row>
    <row r="83" spans="1:27" ht="15" customHeight="1" thickBot="1" x14ac:dyDescent="0.35">
      <c r="A83" s="14" t="s">
        <v>80</v>
      </c>
      <c r="B83" s="47" t="str">
        <f>VLOOKUP(D83,Riepilogo!$A$4:$F$147,2,FALSE)</f>
        <v>LEARDI RICCARDO</v>
      </c>
      <c r="C83" s="49" t="str">
        <f>VLOOKUP(D83,Riepilogo!$A$4:$F$147,3,FALSE)</f>
        <v>17/10/1959</v>
      </c>
      <c r="D83" s="47">
        <v>9001</v>
      </c>
      <c r="E83" s="47" t="str">
        <f>VLOOKUP(D83,Riepilogo!$A$4:$F$147,5,FALSE)</f>
        <v>ITA</v>
      </c>
      <c r="F83" s="69" t="str">
        <f>VLOOKUP(D83,Riepilogo!$A$4:$F$147,6,FALSE)</f>
        <v>BOCCARDO NOVI</v>
      </c>
      <c r="G83" s="86">
        <f>SUM(LARGE(H83:AA83,{1,2,3,4,5,6}))</f>
        <v>175</v>
      </c>
      <c r="H83" s="91"/>
      <c r="I83" s="21">
        <v>175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15"/>
      <c r="V83" s="35">
        <v>0</v>
      </c>
      <c r="W83" s="34">
        <v>0</v>
      </c>
      <c r="X83" s="33">
        <v>0</v>
      </c>
      <c r="Y83" s="34">
        <v>0</v>
      </c>
      <c r="Z83" s="33">
        <v>0</v>
      </c>
      <c r="AA83" s="34">
        <v>0</v>
      </c>
    </row>
    <row r="84" spans="1:27" ht="15" customHeight="1" thickBot="1" x14ac:dyDescent="0.35">
      <c r="A84" s="14" t="s">
        <v>81</v>
      </c>
      <c r="B84" s="47" t="str">
        <f>VLOOKUP(D84,Riepilogo!$A$4:$F$147,2,FALSE)</f>
        <v>PATRONE GIOVANNI</v>
      </c>
      <c r="C84" s="49" t="str">
        <f>VLOOKUP(D84,Riepilogo!$A$4:$F$147,3,FALSE)</f>
        <v>27/07/1964</v>
      </c>
      <c r="D84" s="47">
        <v>43258</v>
      </c>
      <c r="E84" s="47" t="str">
        <f>VLOOKUP(D84,Riepilogo!$A$4:$F$147,5,FALSE)</f>
        <v>ITA</v>
      </c>
      <c r="F84" s="69" t="str">
        <f>VLOOKUP(D84,Riepilogo!$A$4:$F$147,6,FALSE)</f>
        <v>BOCCARDO NOVI</v>
      </c>
      <c r="G84" s="86">
        <f>SUM(LARGE(H84:AA84,{1,2,3,4,5,6}))</f>
        <v>175</v>
      </c>
      <c r="H84" s="91"/>
      <c r="I84" s="21">
        <v>175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15"/>
      <c r="V84" s="35">
        <v>0</v>
      </c>
      <c r="W84" s="34">
        <v>0</v>
      </c>
      <c r="X84" s="33">
        <v>0</v>
      </c>
      <c r="Y84" s="34">
        <v>0</v>
      </c>
      <c r="Z84" s="33">
        <v>0</v>
      </c>
      <c r="AA84" s="34">
        <v>0</v>
      </c>
    </row>
    <row r="85" spans="1:27" ht="15" customHeight="1" thickBot="1" x14ac:dyDescent="0.35">
      <c r="A85" s="14" t="s">
        <v>82</v>
      </c>
      <c r="B85" s="47" t="str">
        <f>VLOOKUP(D85,Riepilogo!$A$4:$F$147,2,FALSE)</f>
        <v>TURRINI CLAUDIO</v>
      </c>
      <c r="C85" s="49" t="str">
        <f>VLOOKUP(D85,Riepilogo!$A$4:$F$147,3,FALSE)</f>
        <v>22/08/1975</v>
      </c>
      <c r="D85" s="47">
        <v>39393</v>
      </c>
      <c r="E85" s="47" t="str">
        <f>VLOOKUP(D85,Riepilogo!$A$4:$F$147,5,FALSE)</f>
        <v>ITA</v>
      </c>
      <c r="F85" s="69" t="str">
        <f>VLOOKUP(D85,Riepilogo!$A$4:$F$147,6,FALSE)</f>
        <v>ITIS MARCONI</v>
      </c>
      <c r="G85" s="86">
        <f>SUM(LARGE(H85:AA85,{1,2,3,4,5,6}))</f>
        <v>175</v>
      </c>
      <c r="H85" s="91"/>
      <c r="I85" s="21"/>
      <c r="J85" s="21"/>
      <c r="K85" s="21"/>
      <c r="L85" s="21"/>
      <c r="M85" s="21"/>
      <c r="N85" s="21"/>
      <c r="O85" s="21"/>
      <c r="P85" s="21"/>
      <c r="Q85" s="21">
        <v>175</v>
      </c>
      <c r="R85" s="21"/>
      <c r="S85" s="21"/>
      <c r="T85" s="21"/>
      <c r="U85" s="15"/>
      <c r="V85" s="35">
        <v>0</v>
      </c>
      <c r="W85" s="34">
        <v>0</v>
      </c>
      <c r="X85" s="33">
        <v>0</v>
      </c>
      <c r="Y85" s="34">
        <v>0</v>
      </c>
      <c r="Z85" s="33">
        <v>0</v>
      </c>
      <c r="AA85" s="34">
        <v>0</v>
      </c>
    </row>
    <row r="86" spans="1:27" ht="15" customHeight="1" thickBot="1" x14ac:dyDescent="0.35">
      <c r="A86" s="14" t="s">
        <v>83</v>
      </c>
      <c r="B86" s="47" t="str">
        <f>VLOOKUP(D86,Riepilogo!$A$4:$F$147,2,FALSE)</f>
        <v>RECCHIA ALESSANDRO</v>
      </c>
      <c r="C86" s="49" t="str">
        <f>VLOOKUP(D86,Riepilogo!$A$4:$F$147,3,FALSE)</f>
        <v>12/09/1975</v>
      </c>
      <c r="D86" s="47">
        <v>102592</v>
      </c>
      <c r="E86" s="47" t="str">
        <f>VLOOKUP(D86,Riepilogo!$A$4:$F$147,5,FALSE)</f>
        <v>ITA</v>
      </c>
      <c r="F86" s="69" t="str">
        <f>VLOOKUP(D86,Riepilogo!$A$4:$F$147,6,FALSE)</f>
        <v>ITIS MARCONI</v>
      </c>
      <c r="G86" s="86">
        <f>SUM(LARGE(H86:AA86,{1,2,3,4,5,6}))</f>
        <v>175</v>
      </c>
      <c r="H86" s="91"/>
      <c r="I86" s="21"/>
      <c r="J86" s="21"/>
      <c r="K86" s="21"/>
      <c r="L86" s="21"/>
      <c r="M86" s="21"/>
      <c r="N86" s="21"/>
      <c r="O86" s="21"/>
      <c r="P86" s="21"/>
      <c r="Q86" s="21">
        <v>175</v>
      </c>
      <c r="R86" s="21"/>
      <c r="S86" s="21"/>
      <c r="T86" s="21"/>
      <c r="U86" s="15"/>
      <c r="V86" s="35">
        <v>0</v>
      </c>
      <c r="W86" s="34">
        <v>0</v>
      </c>
      <c r="X86" s="33">
        <v>0</v>
      </c>
      <c r="Y86" s="34">
        <v>0</v>
      </c>
      <c r="Z86" s="33">
        <v>0</v>
      </c>
      <c r="AA86" s="34">
        <v>0</v>
      </c>
    </row>
    <row r="87" spans="1:27" ht="15" customHeight="1" thickBot="1" x14ac:dyDescent="0.35">
      <c r="A87" s="14" t="s">
        <v>84</v>
      </c>
      <c r="B87" s="47" t="str">
        <f>VLOOKUP(D87,Riepilogo!$A$4:$F$147,2,FALSE)</f>
        <v>STEFANI LUCIANO</v>
      </c>
      <c r="C87" s="49" t="str">
        <f>VLOOKUP(D87,Riepilogo!$A$4:$F$147,3,FALSE)</f>
        <v>01/03/1952</v>
      </c>
      <c r="D87" s="47">
        <v>13242</v>
      </c>
      <c r="E87" s="47" t="str">
        <f>VLOOKUP(D87,Riepilogo!$A$4:$F$147,5,FALSE)</f>
        <v>ITA</v>
      </c>
      <c r="F87" s="69" t="str">
        <f>VLOOKUP(D87,Riepilogo!$A$4:$F$147,6,FALSE)</f>
        <v>VIGNANELLO BC</v>
      </c>
      <c r="G87" s="86">
        <f>SUM(LARGE(H87:AA87,{1,2,3,4,5,6}))</f>
        <v>157</v>
      </c>
      <c r="H87" s="91"/>
      <c r="I87" s="21"/>
      <c r="J87" s="21"/>
      <c r="K87" s="21"/>
      <c r="L87" s="21">
        <v>157</v>
      </c>
      <c r="M87" s="21"/>
      <c r="N87" s="21"/>
      <c r="O87" s="21"/>
      <c r="P87" s="21"/>
      <c r="Q87" s="21"/>
      <c r="R87" s="21"/>
      <c r="S87" s="21"/>
      <c r="T87" s="21"/>
      <c r="U87" s="15"/>
      <c r="V87" s="35">
        <v>0</v>
      </c>
      <c r="W87" s="34">
        <v>0</v>
      </c>
      <c r="X87" s="33">
        <v>0</v>
      </c>
      <c r="Y87" s="34">
        <v>0</v>
      </c>
      <c r="Z87" s="33">
        <v>0</v>
      </c>
      <c r="AA87" s="34">
        <v>0</v>
      </c>
    </row>
    <row r="88" spans="1:27" ht="15" customHeight="1" thickBot="1" x14ac:dyDescent="0.35">
      <c r="A88" s="14" t="s">
        <v>85</v>
      </c>
      <c r="B88" s="47" t="str">
        <f>VLOOKUP(D88,Riepilogo!$A$4:$F$147,2,FALSE)</f>
        <v>BERNHARDT GUNTER LUTZ</v>
      </c>
      <c r="C88" s="49" t="str">
        <f>VLOOKUP(D88,Riepilogo!$A$4:$F$147,3,FALSE)</f>
        <v>14/11/1956</v>
      </c>
      <c r="D88" s="47">
        <v>10515</v>
      </c>
      <c r="E88" s="47" t="str">
        <f>VLOOKUP(D88,Riepilogo!$A$4:$F$147,5,FALSE)</f>
        <v>GER</v>
      </c>
      <c r="F88" s="69" t="str">
        <f>VLOOKUP(D88,Riepilogo!$A$4:$F$147,6,FALSE)</f>
        <v>VIGNANELLO BC</v>
      </c>
      <c r="G88" s="86">
        <f>SUM(LARGE(H88:AA88,{1,2,3,4,5,6}))</f>
        <v>157</v>
      </c>
      <c r="H88" s="91"/>
      <c r="I88" s="21"/>
      <c r="J88" s="21"/>
      <c r="K88" s="21"/>
      <c r="L88" s="21">
        <v>157</v>
      </c>
      <c r="M88" s="21"/>
      <c r="N88" s="21"/>
      <c r="O88" s="21"/>
      <c r="P88" s="21"/>
      <c r="Q88" s="21"/>
      <c r="R88" s="21"/>
      <c r="S88" s="21"/>
      <c r="T88" s="21"/>
      <c r="U88" s="15"/>
      <c r="V88" s="35">
        <v>0</v>
      </c>
      <c r="W88" s="34">
        <v>0</v>
      </c>
      <c r="X88" s="33">
        <v>0</v>
      </c>
      <c r="Y88" s="34">
        <v>0</v>
      </c>
      <c r="Z88" s="33">
        <v>0</v>
      </c>
      <c r="AA88" s="34">
        <v>0</v>
      </c>
    </row>
    <row r="89" spans="1:27" ht="15" customHeight="1" thickBot="1" x14ac:dyDescent="0.35">
      <c r="A89" s="14" t="s">
        <v>86</v>
      </c>
      <c r="B89" s="47" t="str">
        <f>VLOOKUP(D89,Riepilogo!$A$4:$F$147,2,FALSE)</f>
        <v>FERRANTE ANDREA</v>
      </c>
      <c r="C89" s="49" t="str">
        <f>VLOOKUP(D89,Riepilogo!$A$4:$F$147,3,FALSE)</f>
        <v>25/06/1965</v>
      </c>
      <c r="D89" s="47">
        <v>184181</v>
      </c>
      <c r="E89" s="47" t="str">
        <f>VLOOKUP(D89,Riepilogo!$A$4:$F$147,5,FALSE)</f>
        <v>ITA</v>
      </c>
      <c r="F89" s="69" t="str">
        <f>VLOOKUP(D89,Riepilogo!$A$4:$F$147,6,FALSE)</f>
        <v>VIGNANELLO BC</v>
      </c>
      <c r="G89" s="86">
        <f>SUM(LARGE(H89:AA89,{1,2,3,4,5,6}))</f>
        <v>157</v>
      </c>
      <c r="H89" s="91"/>
      <c r="I89" s="21"/>
      <c r="J89" s="21"/>
      <c r="K89" s="21"/>
      <c r="L89" s="21">
        <v>157</v>
      </c>
      <c r="M89" s="21"/>
      <c r="N89" s="21"/>
      <c r="O89" s="21"/>
      <c r="P89" s="21"/>
      <c r="Q89" s="21"/>
      <c r="R89" s="21"/>
      <c r="S89" s="21"/>
      <c r="T89" s="21"/>
      <c r="U89" s="15"/>
      <c r="V89" s="35">
        <v>0</v>
      </c>
      <c r="W89" s="34">
        <v>0</v>
      </c>
      <c r="X89" s="33">
        <v>0</v>
      </c>
      <c r="Y89" s="34">
        <v>0</v>
      </c>
      <c r="Z89" s="33">
        <v>0</v>
      </c>
      <c r="AA89" s="34">
        <v>0</v>
      </c>
    </row>
    <row r="90" spans="1:27" ht="15" customHeight="1" thickBot="1" x14ac:dyDescent="0.35">
      <c r="A90" s="14" t="s">
        <v>87</v>
      </c>
      <c r="B90" s="47" t="str">
        <f>VLOOKUP(D90,Riepilogo!$A$4:$F$147,2,FALSE)</f>
        <v>BETTANI ALBERTO</v>
      </c>
      <c r="C90" s="49" t="str">
        <f>VLOOKUP(D90,Riepilogo!$A$4:$F$147,3,FALSE)</f>
        <v>07/04/1963</v>
      </c>
      <c r="D90" s="47">
        <v>33296</v>
      </c>
      <c r="E90" s="47" t="str">
        <f>VLOOKUP(D90,Riepilogo!$A$4:$F$147,5,FALSE)</f>
        <v>ITA</v>
      </c>
      <c r="F90" s="69" t="str">
        <f>VLOOKUP(D90,Riepilogo!$A$4:$F$147,6,FALSE)</f>
        <v>CREMA PACIOLI</v>
      </c>
      <c r="G90" s="86">
        <f>SUM(LARGE(H90:AA90,{1,2,3,4,5,6}))</f>
        <v>137</v>
      </c>
      <c r="H90" s="91"/>
      <c r="I90" s="21"/>
      <c r="J90" s="21"/>
      <c r="K90" s="21"/>
      <c r="L90" s="21"/>
      <c r="M90" s="21">
        <v>137</v>
      </c>
      <c r="N90" s="21"/>
      <c r="O90" s="21"/>
      <c r="P90" s="21"/>
      <c r="Q90" s="21"/>
      <c r="R90" s="21"/>
      <c r="S90" s="21"/>
      <c r="T90" s="21"/>
      <c r="U90" s="15"/>
      <c r="V90" s="35">
        <v>0</v>
      </c>
      <c r="W90" s="34">
        <v>0</v>
      </c>
      <c r="X90" s="33">
        <v>0</v>
      </c>
      <c r="Y90" s="34">
        <v>0</v>
      </c>
      <c r="Z90" s="33">
        <v>0</v>
      </c>
      <c r="AA90" s="34">
        <v>0</v>
      </c>
    </row>
    <row r="91" spans="1:27" ht="15" customHeight="1" thickBot="1" x14ac:dyDescent="0.35">
      <c r="A91" s="14" t="s">
        <v>214</v>
      </c>
      <c r="B91" s="47" t="str">
        <f>VLOOKUP(D91,Riepilogo!$A$4:$F$147,2,FALSE)</f>
        <v>LUNARDELLI RENZO</v>
      </c>
      <c r="C91" s="49">
        <f>VLOOKUP(D91,Riepilogo!$A$4:$F$147,3,FALSE)</f>
        <v>23273</v>
      </c>
      <c r="D91" s="47">
        <v>28905</v>
      </c>
      <c r="E91" s="47" t="str">
        <f>VLOOKUP(D91,Riepilogo!$A$4:$F$147,5,FALSE)</f>
        <v>ITA</v>
      </c>
      <c r="F91" s="69" t="str">
        <f>VLOOKUP(D91,Riepilogo!$A$4:$F$147,6,FALSE)</f>
        <v>PADOVA BADMINTON</v>
      </c>
      <c r="G91" s="86">
        <f>SUM(LARGE(H91:AA91,{1,2,3,4,5,6}))</f>
        <v>137</v>
      </c>
      <c r="H91" s="91"/>
      <c r="I91" s="21"/>
      <c r="J91" s="21"/>
      <c r="K91" s="21"/>
      <c r="L91" s="21"/>
      <c r="M91" s="21"/>
      <c r="N91" s="21"/>
      <c r="O91" s="21"/>
      <c r="P91" s="21"/>
      <c r="Q91" s="21">
        <v>137</v>
      </c>
      <c r="R91" s="21"/>
      <c r="S91" s="21"/>
      <c r="T91" s="21"/>
      <c r="U91" s="15"/>
      <c r="V91" s="35">
        <v>0</v>
      </c>
      <c r="W91" s="34">
        <v>0</v>
      </c>
      <c r="X91" s="33">
        <v>0</v>
      </c>
      <c r="Y91" s="34">
        <v>0</v>
      </c>
      <c r="Z91" s="33">
        <v>0</v>
      </c>
      <c r="AA91" s="34">
        <v>0</v>
      </c>
    </row>
    <row r="92" spans="1:27" ht="15" customHeight="1" thickBot="1" x14ac:dyDescent="0.35">
      <c r="A92" s="14" t="s">
        <v>215</v>
      </c>
      <c r="B92" s="47" t="str">
        <f>VLOOKUP(D92,Riepilogo!$A$4:$F$147,2,FALSE)</f>
        <v>PASSERI GIORGIO</v>
      </c>
      <c r="C92" s="49" t="str">
        <f>VLOOKUP(D92,Riepilogo!$A$4:$F$147,3,FALSE)</f>
        <v>04/10/1965</v>
      </c>
      <c r="D92" s="47">
        <v>16321</v>
      </c>
      <c r="E92" s="47" t="str">
        <f>VLOOKUP(D92,Riepilogo!$A$4:$F$147,5,FALSE)</f>
        <v>ITA</v>
      </c>
      <c r="F92" s="69" t="str">
        <f>VLOOKUP(D92,Riepilogo!$A$4:$F$147,6,FALSE)</f>
        <v>GSA CHIARI</v>
      </c>
      <c r="G92" s="86">
        <f>SUM(LARGE(H92:AA92,{1,2,3,4,5,6}))</f>
        <v>137</v>
      </c>
      <c r="H92" s="9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>
        <v>137</v>
      </c>
      <c r="T92" s="21"/>
      <c r="U92" s="15"/>
      <c r="V92" s="35">
        <v>0</v>
      </c>
      <c r="W92" s="34">
        <v>0</v>
      </c>
      <c r="X92" s="33">
        <v>0</v>
      </c>
      <c r="Y92" s="34">
        <v>0</v>
      </c>
      <c r="Z92" s="33">
        <v>0</v>
      </c>
      <c r="AA92" s="34">
        <v>0</v>
      </c>
    </row>
    <row r="93" spans="1:27" ht="15" customHeight="1" thickBot="1" x14ac:dyDescent="0.35">
      <c r="A93" s="14" t="s">
        <v>216</v>
      </c>
      <c r="B93" s="47" t="str">
        <f>VLOOKUP(D93,Riepilogo!$A$4:$F$147,2,FALSE)</f>
        <v>KARAGODA GAMAGE RANASINGHE CHIRAN MANGALA</v>
      </c>
      <c r="C93" s="49" t="str">
        <f>VLOOKUP(D93,Riepilogo!$A$4:$F$147,3,FALSE)</f>
        <v>15/12/1965</v>
      </c>
      <c r="D93" s="63">
        <v>184182</v>
      </c>
      <c r="E93" s="47" t="str">
        <f>VLOOKUP(D93,Riepilogo!$A$4:$F$147,5,FALSE)</f>
        <v>ITA</v>
      </c>
      <c r="F93" s="69" t="str">
        <f>VLOOKUP(D93,Riepilogo!$A$4:$F$147,6,FALSE)</f>
        <v>15 ZERO</v>
      </c>
      <c r="G93" s="86">
        <f>SUM(LARGE(H93:AA93,{1,2,3,4,5,6}))</f>
        <v>137</v>
      </c>
      <c r="H93" s="91"/>
      <c r="I93" s="21"/>
      <c r="J93" s="21"/>
      <c r="K93" s="21"/>
      <c r="L93" s="21"/>
      <c r="M93" s="21"/>
      <c r="N93" s="21"/>
      <c r="O93" s="21"/>
      <c r="P93" s="21">
        <v>137</v>
      </c>
      <c r="Q93" s="21"/>
      <c r="R93" s="21"/>
      <c r="S93" s="21"/>
      <c r="T93" s="21"/>
      <c r="U93" s="15"/>
      <c r="V93" s="35">
        <v>0</v>
      </c>
      <c r="W93" s="34">
        <v>0</v>
      </c>
      <c r="X93" s="33">
        <v>0</v>
      </c>
      <c r="Y93" s="34">
        <v>0</v>
      </c>
      <c r="Z93" s="33">
        <v>0</v>
      </c>
      <c r="AA93" s="34">
        <v>0</v>
      </c>
    </row>
    <row r="94" spans="1:27" ht="15" customHeight="1" thickBot="1" x14ac:dyDescent="0.35">
      <c r="A94" s="14" t="s">
        <v>217</v>
      </c>
      <c r="B94" s="47" t="str">
        <f>VLOOKUP(D94,Riepilogo!$A$4:$F$147,2,FALSE)</f>
        <v>BIANCHI FEDERICO</v>
      </c>
      <c r="C94" s="49" t="str">
        <f>VLOOKUP(D94,Riepilogo!$A$4:$F$147,3,FALSE)</f>
        <v>07/12/1969</v>
      </c>
      <c r="D94" s="47">
        <v>10062</v>
      </c>
      <c r="E94" s="47" t="str">
        <f>VLOOKUP(D94,Riepilogo!$A$4:$F$147,5,FALSE)</f>
        <v>ITA</v>
      </c>
      <c r="F94" s="69" t="str">
        <f>VLOOKUP(D94,Riepilogo!$A$4:$F$147,6,FALSE)</f>
        <v>GENOVA BC</v>
      </c>
      <c r="G94" s="86">
        <f>SUM(LARGE(H94:AA94,{1,2,3,4,5,6}))</f>
        <v>137</v>
      </c>
      <c r="H94" s="9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15">
        <v>137</v>
      </c>
      <c r="V94" s="35">
        <v>0</v>
      </c>
      <c r="W94" s="34">
        <v>0</v>
      </c>
      <c r="X94" s="33">
        <v>0</v>
      </c>
      <c r="Y94" s="34">
        <v>0</v>
      </c>
      <c r="Z94" s="33">
        <v>0</v>
      </c>
      <c r="AA94" s="34">
        <v>0</v>
      </c>
    </row>
    <row r="95" spans="1:27" ht="15" customHeight="1" thickBot="1" x14ac:dyDescent="0.35">
      <c r="A95" s="14" t="s">
        <v>218</v>
      </c>
      <c r="B95" s="47" t="str">
        <f>VLOOKUP(D95,Riepilogo!$A$4:$F$147,2,FALSE)</f>
        <v>ANDREAGGI LUIGI</v>
      </c>
      <c r="C95" s="49" t="str">
        <f>VLOOKUP(D95,Riepilogo!$A$4:$F$147,3,FALSE)</f>
        <v>05/05/1970</v>
      </c>
      <c r="D95" s="47">
        <v>35940</v>
      </c>
      <c r="E95" s="47" t="str">
        <f>VLOOKUP(D95,Riepilogo!$A$4:$F$147,5,FALSE)</f>
        <v>ITA</v>
      </c>
      <c r="F95" s="69" t="str">
        <f>VLOOKUP(D95,Riepilogo!$A$4:$F$147,6,FALSE)</f>
        <v>PADOVA BADMINTON</v>
      </c>
      <c r="G95" s="86">
        <f>SUM(LARGE(H95:AA95,{1,2,3,4,5,6}))</f>
        <v>137</v>
      </c>
      <c r="H95" s="91"/>
      <c r="I95" s="21"/>
      <c r="J95" s="21"/>
      <c r="K95" s="21"/>
      <c r="L95" s="21"/>
      <c r="M95" s="21"/>
      <c r="N95" s="21"/>
      <c r="O95" s="21"/>
      <c r="P95" s="21"/>
      <c r="Q95" s="21">
        <v>137</v>
      </c>
      <c r="R95" s="21"/>
      <c r="S95" s="21"/>
      <c r="T95" s="21"/>
      <c r="U95" s="15"/>
      <c r="V95" s="35">
        <v>0</v>
      </c>
      <c r="W95" s="34">
        <v>0</v>
      </c>
      <c r="X95" s="33">
        <v>0</v>
      </c>
      <c r="Y95" s="34">
        <v>0</v>
      </c>
      <c r="Z95" s="33">
        <v>0</v>
      </c>
      <c r="AA95" s="34">
        <v>0</v>
      </c>
    </row>
    <row r="96" spans="1:27" ht="15" customHeight="1" thickBot="1" x14ac:dyDescent="0.35">
      <c r="A96" s="14" t="s">
        <v>219</v>
      </c>
      <c r="B96" s="47" t="str">
        <f>VLOOKUP(D96,Riepilogo!$A$4:$F$147,2,FALSE)</f>
        <v>CALEGARI STEFANO</v>
      </c>
      <c r="C96" s="49" t="str">
        <f>VLOOKUP(D96,Riepilogo!$A$4:$F$147,3,FALSE)</f>
        <v>05/11/1973</v>
      </c>
      <c r="D96" s="47">
        <v>10361</v>
      </c>
      <c r="E96" s="47" t="str">
        <f>VLOOKUP(D96,Riepilogo!$A$4:$F$147,5,FALSE)</f>
        <v>ITA</v>
      </c>
      <c r="F96" s="69" t="str">
        <f>VLOOKUP(D96,Riepilogo!$A$4:$F$147,6,FALSE)</f>
        <v>BCC LECCO</v>
      </c>
      <c r="G96" s="86">
        <f>SUM(LARGE(H96:AA96,{1,2,3,4,5,6}))</f>
        <v>137</v>
      </c>
      <c r="H96" s="91"/>
      <c r="I96" s="21"/>
      <c r="J96" s="21"/>
      <c r="K96" s="21"/>
      <c r="L96" s="21"/>
      <c r="M96" s="21"/>
      <c r="N96" s="21"/>
      <c r="O96" s="21"/>
      <c r="P96" s="21">
        <v>137</v>
      </c>
      <c r="Q96" s="21"/>
      <c r="R96" s="21"/>
      <c r="S96" s="21"/>
      <c r="T96" s="21"/>
      <c r="U96" s="15"/>
      <c r="V96" s="35">
        <v>0</v>
      </c>
      <c r="W96" s="34">
        <v>0</v>
      </c>
      <c r="X96" s="33">
        <v>0</v>
      </c>
      <c r="Y96" s="34">
        <v>0</v>
      </c>
      <c r="Z96" s="33">
        <v>0</v>
      </c>
      <c r="AA96" s="34">
        <v>0</v>
      </c>
    </row>
    <row r="97" spans="1:27" ht="15" customHeight="1" thickBot="1" x14ac:dyDescent="0.35">
      <c r="A97" s="14" t="s">
        <v>222</v>
      </c>
      <c r="B97" s="47" t="str">
        <f>VLOOKUP(D97,Riepilogo!$A$4:$F$147,2,FALSE)</f>
        <v>ZAMBONI DARIO</v>
      </c>
      <c r="C97" s="49" t="str">
        <f>VLOOKUP(D97,Riepilogo!$A$4:$F$147,3,FALSE)</f>
        <v>18/03/1979</v>
      </c>
      <c r="D97" s="47">
        <v>95364</v>
      </c>
      <c r="E97" s="47" t="str">
        <f>VLOOKUP(D97,Riepilogo!$A$4:$F$147,5,FALSE)</f>
        <v>ITA</v>
      </c>
      <c r="F97" s="69" t="str">
        <f>VLOOKUP(D97,Riepilogo!$A$4:$F$147,6,FALSE)</f>
        <v>ITIS MARCONI</v>
      </c>
      <c r="G97" s="86">
        <f>SUM(LARGE(H97:AA97,{1,2,3,4,5,6}))</f>
        <v>137</v>
      </c>
      <c r="H97" s="91"/>
      <c r="I97" s="21"/>
      <c r="J97" s="21"/>
      <c r="K97" s="21"/>
      <c r="L97" s="21"/>
      <c r="M97" s="21"/>
      <c r="N97" s="21"/>
      <c r="O97" s="21"/>
      <c r="P97" s="21"/>
      <c r="Q97" s="21">
        <v>137</v>
      </c>
      <c r="R97" s="21"/>
      <c r="S97" s="21"/>
      <c r="T97" s="21"/>
      <c r="U97" s="15"/>
      <c r="V97" s="35">
        <v>0</v>
      </c>
      <c r="W97" s="34">
        <v>0</v>
      </c>
      <c r="X97" s="33">
        <v>0</v>
      </c>
      <c r="Y97" s="34">
        <v>0</v>
      </c>
      <c r="Z97" s="33">
        <v>0</v>
      </c>
      <c r="AA97" s="34">
        <v>0</v>
      </c>
    </row>
    <row r="98" spans="1:27" ht="15" customHeight="1" thickBot="1" x14ac:dyDescent="0.35">
      <c r="A98" s="14" t="s">
        <v>224</v>
      </c>
      <c r="B98" s="47" t="str">
        <f>VLOOKUP(D98,Riepilogo!$A$4:$F$147,2,FALSE)</f>
        <v>BORDINI CHRISTIAN</v>
      </c>
      <c r="C98" s="49" t="str">
        <f>VLOOKUP(D98,Riepilogo!$A$4:$F$147,3,FALSE)</f>
        <v>03/05/1979</v>
      </c>
      <c r="D98" s="47">
        <v>10069</v>
      </c>
      <c r="E98" s="47" t="str">
        <f>VLOOKUP(D98,Riepilogo!$A$4:$F$147,5,FALSE)</f>
        <v>ITA</v>
      </c>
      <c r="F98" s="69" t="str">
        <f>VLOOKUP(D98,Riepilogo!$A$4:$F$147,6,FALSE)</f>
        <v>GENOVA BC</v>
      </c>
      <c r="G98" s="86">
        <f>SUM(LARGE(H98:AA98,{1,2,3,4,5,6}))</f>
        <v>137</v>
      </c>
      <c r="H98" s="9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15">
        <v>137</v>
      </c>
      <c r="V98" s="35">
        <v>0</v>
      </c>
      <c r="W98" s="34">
        <v>0</v>
      </c>
      <c r="X98" s="33">
        <v>0</v>
      </c>
      <c r="Y98" s="34">
        <v>0</v>
      </c>
      <c r="Z98" s="33">
        <v>0</v>
      </c>
      <c r="AA98" s="34">
        <v>0</v>
      </c>
    </row>
    <row r="99" spans="1:27" ht="15" customHeight="1" thickBot="1" x14ac:dyDescent="0.35">
      <c r="A99" s="14" t="s">
        <v>225</v>
      </c>
      <c r="B99" s="47" t="str">
        <f>VLOOKUP(D99,Riepilogo!$A$4:$F$147,2,FALSE)</f>
        <v>FICACCI STEFANO</v>
      </c>
      <c r="C99" s="49" t="str">
        <f>VLOOKUP(D99,Riepilogo!$A$4:$F$147,3,FALSE)</f>
        <v>15/12/1969</v>
      </c>
      <c r="D99" s="47">
        <v>48501</v>
      </c>
      <c r="E99" s="47" t="str">
        <f>VLOOKUP(D99,Riepilogo!$A$4:$F$147,5,FALSE)</f>
        <v>ITA</v>
      </c>
      <c r="F99" s="69" t="str">
        <f>VLOOKUP(D99,Riepilogo!$A$4:$F$147,6,FALSE)</f>
        <v>MODENA BADMINTON</v>
      </c>
      <c r="G99" s="86">
        <f>SUM(LARGE(H99:AA99,{1,2,3,4,5,6}))</f>
        <v>92</v>
      </c>
      <c r="H99" s="91"/>
      <c r="I99" s="21"/>
      <c r="J99" s="21"/>
      <c r="K99" s="21"/>
      <c r="L99" s="21"/>
      <c r="M99" s="21"/>
      <c r="N99" s="21">
        <v>92</v>
      </c>
      <c r="O99" s="21"/>
      <c r="P99" s="21"/>
      <c r="Q99" s="21"/>
      <c r="R99" s="21"/>
      <c r="S99" s="21"/>
      <c r="T99" s="21"/>
      <c r="U99" s="15"/>
      <c r="V99" s="35">
        <v>0</v>
      </c>
      <c r="W99" s="34">
        <v>0</v>
      </c>
      <c r="X99" s="33">
        <v>0</v>
      </c>
      <c r="Y99" s="34">
        <v>0</v>
      </c>
      <c r="Z99" s="33">
        <v>0</v>
      </c>
      <c r="AA99" s="34">
        <v>0</v>
      </c>
    </row>
    <row r="100" spans="1:27" ht="15" customHeight="1" thickBot="1" x14ac:dyDescent="0.35">
      <c r="A100" s="126" t="s">
        <v>226</v>
      </c>
      <c r="B100" s="70" t="str">
        <f>VLOOKUP(D100,Riepilogo!$A$4:$F$147,2,FALSE)</f>
        <v>SKOROKHOD OLEKSII</v>
      </c>
      <c r="C100" s="71">
        <f>VLOOKUP(D100,Riepilogo!$A$4:$F$147,3,FALSE)</f>
        <v>27152</v>
      </c>
      <c r="D100" s="70">
        <v>207451</v>
      </c>
      <c r="E100" s="70" t="str">
        <f>VLOOKUP(D100,Riepilogo!$A$4:$F$147,5,FALSE)</f>
        <v>ITA</v>
      </c>
      <c r="F100" s="72" t="str">
        <f>VLOOKUP(D100,Riepilogo!$A$4:$F$147,6,FALSE)</f>
        <v>CUS TORINO</v>
      </c>
      <c r="G100" s="86">
        <f>SUM(LARGE(H100:AA100,{1,2,3,4,5,6}))</f>
        <v>92</v>
      </c>
      <c r="H100" s="92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4">
        <v>92</v>
      </c>
      <c r="V100" s="35">
        <v>0</v>
      </c>
      <c r="W100" s="34">
        <v>0</v>
      </c>
      <c r="X100" s="33">
        <v>0</v>
      </c>
      <c r="Y100" s="34">
        <v>0</v>
      </c>
      <c r="Z100" s="33">
        <v>0</v>
      </c>
      <c r="AA100" s="34">
        <v>0</v>
      </c>
    </row>
  </sheetData>
  <sheetProtection password="A3A8" sheet="1" objects="1" scenarios="1"/>
  <sortState ref="A11:AA100">
    <sortCondition descending="1" ref="G11:G100"/>
    <sortCondition ref="C11:C100"/>
  </sortState>
  <mergeCells count="12">
    <mergeCell ref="T7:U7"/>
    <mergeCell ref="A1:G1"/>
    <mergeCell ref="I7:K7"/>
    <mergeCell ref="A5:G5"/>
    <mergeCell ref="A3:G3"/>
    <mergeCell ref="A8:A9"/>
    <mergeCell ref="B8:B9"/>
    <mergeCell ref="G8:G9"/>
    <mergeCell ref="C8:C9"/>
    <mergeCell ref="D8:D9"/>
    <mergeCell ref="F8:F9"/>
    <mergeCell ref="E8:E9"/>
  </mergeCells>
  <phoneticPr fontId="4" type="noConversion"/>
  <conditionalFormatting sqref="G8 G11:G100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G2 A4:G10 B3:G3 U1:U6 H4:N10 H1:N3 A11:F10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A3" sqref="A3:G3"/>
    </sheetView>
  </sheetViews>
  <sheetFormatPr defaultColWidth="9.109375" defaultRowHeight="15" customHeight="1" x14ac:dyDescent="0.3"/>
  <cols>
    <col min="1" max="1" width="4.5546875" style="2" bestFit="1" customWidth="1"/>
    <col min="2" max="2" width="27.88671875" style="5" bestFit="1" customWidth="1"/>
    <col min="3" max="3" width="10.6640625" style="5" bestFit="1" customWidth="1"/>
    <col min="4" max="4" width="8.44140625" style="5" bestFit="1" customWidth="1"/>
    <col min="5" max="5" width="4.6640625" style="5" bestFit="1" customWidth="1"/>
    <col min="6" max="6" width="20.6640625" style="5" bestFit="1" customWidth="1"/>
    <col min="7" max="7" width="6.5546875" style="3" bestFit="1" customWidth="1"/>
    <col min="8" max="8" width="11.88671875" style="3" customWidth="1"/>
    <col min="9" max="13" width="10.6640625" style="3" customWidth="1"/>
    <col min="14" max="14" width="10.6640625" style="3" bestFit="1" customWidth="1"/>
    <col min="15" max="20" width="2" style="3" hidden="1" customWidth="1"/>
    <col min="21" max="16384" width="9.109375" style="3"/>
  </cols>
  <sheetData>
    <row r="1" spans="1:20" ht="60" customHeight="1" x14ac:dyDescent="0.3">
      <c r="A1" s="99" t="s">
        <v>139</v>
      </c>
      <c r="B1" s="99"/>
      <c r="C1" s="99"/>
      <c r="D1" s="99"/>
      <c r="E1" s="99"/>
      <c r="F1" s="99"/>
      <c r="G1" s="99"/>
      <c r="O1" s="28"/>
      <c r="P1" s="28"/>
      <c r="Q1" s="28"/>
      <c r="R1" s="28"/>
      <c r="S1" s="28"/>
    </row>
    <row r="2" spans="1:20" ht="6" customHeight="1" thickBot="1" x14ac:dyDescent="0.35">
      <c r="B2" s="2"/>
      <c r="C2" s="36"/>
      <c r="D2" s="36"/>
      <c r="E2" s="62"/>
      <c r="F2" s="36"/>
    </row>
    <row r="3" spans="1:20" s="1" customFormat="1" ht="20.100000000000001" customHeight="1" thickBot="1" x14ac:dyDescent="0.35">
      <c r="A3" s="106" t="s">
        <v>467</v>
      </c>
      <c r="B3" s="107"/>
      <c r="C3" s="107"/>
      <c r="D3" s="107"/>
      <c r="E3" s="107"/>
      <c r="F3" s="107"/>
      <c r="G3" s="108"/>
      <c r="H3" s="60"/>
      <c r="I3" s="60"/>
      <c r="J3" s="60"/>
      <c r="K3" s="60"/>
      <c r="L3" s="60"/>
      <c r="M3" s="60"/>
      <c r="N3" s="60"/>
      <c r="O3" s="19"/>
      <c r="P3" s="19"/>
      <c r="Q3" s="19"/>
      <c r="R3" s="19"/>
      <c r="S3" s="19"/>
      <c r="T3" s="31"/>
    </row>
    <row r="4" spans="1:20" s="20" customFormat="1" ht="6" customHeight="1" thickBot="1" x14ac:dyDescent="0.35">
      <c r="A4" s="19"/>
      <c r="B4" s="19"/>
      <c r="C4" s="19"/>
      <c r="D4" s="19"/>
      <c r="E4" s="19"/>
      <c r="F4" s="19"/>
    </row>
    <row r="5" spans="1:20" ht="15" customHeight="1" thickBot="1" x14ac:dyDescent="0.35">
      <c r="A5" s="103" t="s">
        <v>52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29"/>
      <c r="P5" s="29"/>
      <c r="Q5" s="29"/>
      <c r="R5" s="29"/>
      <c r="S5" s="29"/>
      <c r="T5" s="20"/>
    </row>
    <row r="6" spans="1:20" ht="6" customHeight="1" thickBot="1" x14ac:dyDescent="0.35">
      <c r="A6" s="43"/>
      <c r="B6" s="38"/>
      <c r="C6" s="38"/>
      <c r="D6" s="38"/>
      <c r="E6" s="38"/>
      <c r="F6" s="38"/>
      <c r="G6" s="9"/>
      <c r="O6" s="30"/>
      <c r="P6" s="30"/>
      <c r="Q6" s="30"/>
      <c r="R6" s="30"/>
      <c r="S6" s="30"/>
      <c r="T6" s="30"/>
    </row>
    <row r="7" spans="1:20" ht="15" customHeight="1" thickBot="1" x14ac:dyDescent="0.35">
      <c r="A7" s="6"/>
      <c r="B7" s="7"/>
      <c r="C7" s="38"/>
      <c r="D7" s="38"/>
      <c r="E7" s="38"/>
      <c r="F7" s="38"/>
      <c r="G7" s="9"/>
      <c r="H7" s="54" t="s">
        <v>243</v>
      </c>
      <c r="I7" s="54" t="s">
        <v>441</v>
      </c>
      <c r="J7" s="51" t="s">
        <v>448</v>
      </c>
      <c r="K7" s="51" t="s">
        <v>452</v>
      </c>
      <c r="L7" s="51" t="s">
        <v>453</v>
      </c>
      <c r="M7" s="51" t="s">
        <v>246</v>
      </c>
      <c r="N7" s="51" t="s">
        <v>247</v>
      </c>
      <c r="O7" s="30"/>
      <c r="P7" s="30"/>
      <c r="Q7" s="30"/>
      <c r="R7" s="30"/>
      <c r="S7" s="30"/>
      <c r="T7" s="30"/>
    </row>
    <row r="8" spans="1:20" s="5" customFormat="1" ht="15" customHeight="1" x14ac:dyDescent="0.3">
      <c r="A8" s="95" t="s">
        <v>148</v>
      </c>
      <c r="B8" s="111" t="s">
        <v>144</v>
      </c>
      <c r="C8" s="95" t="s">
        <v>149</v>
      </c>
      <c r="D8" s="95" t="s">
        <v>312</v>
      </c>
      <c r="E8" s="95" t="s">
        <v>314</v>
      </c>
      <c r="F8" s="95" t="s">
        <v>142</v>
      </c>
      <c r="G8" s="118" t="s">
        <v>152</v>
      </c>
      <c r="H8" s="50" t="s">
        <v>249</v>
      </c>
      <c r="I8" s="50" t="s">
        <v>440</v>
      </c>
      <c r="J8" s="50" t="s">
        <v>311</v>
      </c>
      <c r="K8" s="50" t="s">
        <v>443</v>
      </c>
      <c r="L8" s="50" t="s">
        <v>454</v>
      </c>
      <c r="M8" s="50" t="s">
        <v>220</v>
      </c>
      <c r="N8" s="50" t="s">
        <v>157</v>
      </c>
      <c r="O8" s="17"/>
      <c r="P8" s="17"/>
      <c r="Q8" s="17"/>
      <c r="R8" s="17"/>
      <c r="S8" s="17"/>
      <c r="T8" s="32"/>
    </row>
    <row r="9" spans="1:20" s="5" customFormat="1" ht="15" customHeight="1" thickBot="1" x14ac:dyDescent="0.35">
      <c r="A9" s="96"/>
      <c r="B9" s="112"/>
      <c r="C9" s="96"/>
      <c r="D9" s="96"/>
      <c r="E9" s="96"/>
      <c r="F9" s="96"/>
      <c r="G9" s="119"/>
      <c r="H9" s="57">
        <v>43534</v>
      </c>
      <c r="I9" s="57">
        <v>43569</v>
      </c>
      <c r="J9" s="57">
        <v>43611</v>
      </c>
      <c r="K9" s="57">
        <v>43751</v>
      </c>
      <c r="L9" s="57">
        <v>43786</v>
      </c>
      <c r="M9" s="57">
        <v>43836</v>
      </c>
      <c r="N9" s="57">
        <v>43877</v>
      </c>
      <c r="O9" s="17"/>
      <c r="P9" s="17"/>
      <c r="Q9" s="17"/>
      <c r="R9" s="17"/>
      <c r="S9" s="17"/>
      <c r="T9" s="32"/>
    </row>
    <row r="10" spans="1:20" ht="6" customHeight="1" thickBot="1" x14ac:dyDescent="0.35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18"/>
      <c r="P10" s="18"/>
      <c r="Q10" s="18"/>
      <c r="R10" s="18"/>
      <c r="S10" s="18"/>
      <c r="T10" s="18"/>
    </row>
    <row r="11" spans="1:20" ht="15" customHeight="1" thickBot="1" x14ac:dyDescent="0.35">
      <c r="A11" s="127">
        <v>1</v>
      </c>
      <c r="B11" s="66" t="str">
        <f>VLOOKUP(D11,Riepilogo!$A$4:$F$147,2,FALSE)</f>
        <v>BRENZONE MARIA ROBERTA</v>
      </c>
      <c r="C11" s="67" t="str">
        <f>VLOOKUP(D11,Riepilogo!$A$4:$F$147,3,FALSE)</f>
        <v>20/12/1963</v>
      </c>
      <c r="D11" s="66">
        <v>16192</v>
      </c>
      <c r="E11" s="66" t="str">
        <f>VLOOKUP(D11,Riepilogo!$A$4:$F$147,5,FALSE)</f>
        <v>ITA</v>
      </c>
      <c r="F11" s="68" t="str">
        <f>VLOOKUP(D11,Riepilogo!$A$4:$F$147,6,FALSE)</f>
        <v>GANDHI BADMINTON</v>
      </c>
      <c r="G11" s="87">
        <f>SUM(LARGE(H11:T11,{1,2,3,4,5,6}))</f>
        <v>1401</v>
      </c>
      <c r="H11" s="90">
        <v>250</v>
      </c>
      <c r="I11" s="22">
        <v>300</v>
      </c>
      <c r="J11" s="22">
        <v>213</v>
      </c>
      <c r="K11" s="22">
        <v>250</v>
      </c>
      <c r="L11" s="22"/>
      <c r="M11" s="22">
        <v>175</v>
      </c>
      <c r="N11" s="13">
        <v>213</v>
      </c>
      <c r="O11" s="35">
        <v>0</v>
      </c>
      <c r="P11" s="34">
        <v>0</v>
      </c>
      <c r="Q11" s="33">
        <v>0</v>
      </c>
      <c r="R11" s="34">
        <v>0</v>
      </c>
      <c r="S11" s="33">
        <v>0</v>
      </c>
      <c r="T11" s="34">
        <v>0</v>
      </c>
    </row>
    <row r="12" spans="1:20" ht="15" customHeight="1" thickBot="1" x14ac:dyDescent="0.35">
      <c r="A12" s="128">
        <v>2</v>
      </c>
      <c r="B12" s="47" t="str">
        <f>VLOOKUP(D12,Riepilogo!$A$4:$F$147,2,FALSE)</f>
        <v>MARCHESINI SARA</v>
      </c>
      <c r="C12" s="49" t="str">
        <f>VLOOKUP(D12,Riepilogo!$A$4:$F$147,3,FALSE)</f>
        <v>29/10/1966</v>
      </c>
      <c r="D12" s="47">
        <v>11038</v>
      </c>
      <c r="E12" s="47" t="str">
        <f>VLOOKUP(D12,Riepilogo!$A$4:$F$147,5,FALSE)</f>
        <v>ITA</v>
      </c>
      <c r="F12" s="69" t="str">
        <f>VLOOKUP(D12,Riepilogo!$A$4:$F$147,6,FALSE)</f>
        <v>CUS BERGAMO</v>
      </c>
      <c r="G12" s="87">
        <f>SUM(LARGE(H12:T12,{1,2,3,4,5,6}))</f>
        <v>1225</v>
      </c>
      <c r="H12" s="91">
        <v>250</v>
      </c>
      <c r="I12" s="21">
        <v>300</v>
      </c>
      <c r="J12" s="21"/>
      <c r="K12" s="21">
        <v>250</v>
      </c>
      <c r="L12" s="21">
        <v>250</v>
      </c>
      <c r="M12" s="21">
        <v>175</v>
      </c>
      <c r="N12" s="15"/>
      <c r="O12" s="35">
        <v>0</v>
      </c>
      <c r="P12" s="34">
        <v>0</v>
      </c>
      <c r="Q12" s="33">
        <v>0</v>
      </c>
      <c r="R12" s="34">
        <v>0</v>
      </c>
      <c r="S12" s="33">
        <v>0</v>
      </c>
      <c r="T12" s="34">
        <v>0</v>
      </c>
    </row>
    <row r="13" spans="1:20" ht="15" customHeight="1" thickBot="1" x14ac:dyDescent="0.35">
      <c r="A13" s="128">
        <v>3</v>
      </c>
      <c r="B13" s="47" t="str">
        <f>VLOOKUP(D13,Riepilogo!$A$4:$F$147,2,FALSE)</f>
        <v>LAKATOS KATALIN</v>
      </c>
      <c r="C13" s="49" t="str">
        <f>VLOOKUP(D13,Riepilogo!$A$4:$F$147,3,FALSE)</f>
        <v>27/12/1972</v>
      </c>
      <c r="D13" s="47">
        <v>12496</v>
      </c>
      <c r="E13" s="47" t="str">
        <f>VLOOKUP(D13,Riepilogo!$A$4:$F$147,5,FALSE)</f>
        <v>ITA</v>
      </c>
      <c r="F13" s="69" t="str">
        <f>VLOOKUP(D13,Riepilogo!$A$4:$F$147,6,FALSE)</f>
        <v>LARIO BC</v>
      </c>
      <c r="G13" s="87">
        <f>SUM(LARGE(H13:T13,{1,2,3,4,5,6}))</f>
        <v>1131</v>
      </c>
      <c r="H13" s="91">
        <v>250</v>
      </c>
      <c r="I13" s="21">
        <v>205</v>
      </c>
      <c r="J13" s="21">
        <v>213</v>
      </c>
      <c r="K13" s="21"/>
      <c r="L13" s="21">
        <v>250</v>
      </c>
      <c r="M13" s="21">
        <v>213</v>
      </c>
      <c r="N13" s="15"/>
      <c r="O13" s="35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</row>
    <row r="14" spans="1:20" ht="15" customHeight="1" thickBot="1" x14ac:dyDescent="0.35">
      <c r="A14" s="128">
        <v>4</v>
      </c>
      <c r="B14" s="47" t="str">
        <f>VLOOKUP(D14,Riepilogo!$A$4:$F$147,2,FALSE)</f>
        <v>KLOTZNER MARIA THERESIA</v>
      </c>
      <c r="C14" s="49" t="str">
        <f>VLOOKUP(D14,Riepilogo!$A$4:$F$147,3,FALSE)</f>
        <v>01/06/1960</v>
      </c>
      <c r="D14" s="47">
        <v>10109</v>
      </c>
      <c r="E14" s="47" t="str">
        <f>VLOOKUP(D14,Riepilogo!$A$4:$F$147,5,FALSE)</f>
        <v>ITA</v>
      </c>
      <c r="F14" s="69" t="str">
        <f>VLOOKUP(D14,Riepilogo!$A$4:$F$147,6,FALSE)</f>
        <v>SC MERAN</v>
      </c>
      <c r="G14" s="87">
        <f>SUM(LARGE(H14:T14,{1,2,3,4,5,6}))</f>
        <v>918</v>
      </c>
      <c r="H14" s="91"/>
      <c r="I14" s="21">
        <v>205</v>
      </c>
      <c r="J14" s="21">
        <v>250</v>
      </c>
      <c r="K14" s="21"/>
      <c r="L14" s="21">
        <v>213</v>
      </c>
      <c r="M14" s="21">
        <v>250</v>
      </c>
      <c r="N14" s="15"/>
      <c r="O14" s="35">
        <v>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</row>
    <row r="15" spans="1:20" ht="15" customHeight="1" thickBot="1" x14ac:dyDescent="0.35">
      <c r="A15" s="128">
        <v>5</v>
      </c>
      <c r="B15" s="47" t="str">
        <f>VLOOKUP(D15,Riepilogo!$A$4:$F$147,2,FALSE)</f>
        <v>VERDORFER KATHRIN</v>
      </c>
      <c r="C15" s="49" t="str">
        <f>VLOOKUP(D15,Riepilogo!$A$4:$F$147,3,FALSE)</f>
        <v>14/07/1978</v>
      </c>
      <c r="D15" s="47">
        <v>95370</v>
      </c>
      <c r="E15" s="47" t="str">
        <f>VLOOKUP(D15,Riepilogo!$A$4:$F$147,5,FALSE)</f>
        <v>ITA</v>
      </c>
      <c r="F15" s="69" t="str">
        <f>VLOOKUP(D15,Riepilogo!$A$4:$F$147,6,FALSE)</f>
        <v>SC MERAN</v>
      </c>
      <c r="G15" s="87">
        <f>SUM(LARGE(H15:T15,{1,2,3,4,5,6}))</f>
        <v>713</v>
      </c>
      <c r="H15" s="91"/>
      <c r="I15" s="21"/>
      <c r="J15" s="21">
        <v>250</v>
      </c>
      <c r="K15" s="21"/>
      <c r="L15" s="21">
        <v>213</v>
      </c>
      <c r="M15" s="21">
        <v>250</v>
      </c>
      <c r="N15" s="15"/>
      <c r="O15" s="35">
        <v>0</v>
      </c>
      <c r="P15" s="34">
        <v>0</v>
      </c>
      <c r="Q15" s="33">
        <v>0</v>
      </c>
      <c r="R15" s="34">
        <v>0</v>
      </c>
      <c r="S15" s="33">
        <v>0</v>
      </c>
      <c r="T15" s="34">
        <v>0</v>
      </c>
    </row>
    <row r="16" spans="1:20" ht="15" customHeight="1" thickBot="1" x14ac:dyDescent="0.35">
      <c r="A16" s="128">
        <v>6</v>
      </c>
      <c r="B16" s="47" t="str">
        <f>VLOOKUP(D16,Riepilogo!$A$4:$F$147,2,FALSE)</f>
        <v>GARGANO SANDRA</v>
      </c>
      <c r="C16" s="49" t="str">
        <f>VLOOKUP(D16,Riepilogo!$A$4:$F$147,3,FALSE)</f>
        <v>30/08/1968</v>
      </c>
      <c r="D16" s="47">
        <v>10246</v>
      </c>
      <c r="E16" s="47" t="str">
        <f>VLOOKUP(D16,Riepilogo!$A$4:$F$147,5,FALSE)</f>
        <v>ITA</v>
      </c>
      <c r="F16" s="69" t="str">
        <f>VLOOKUP(D16,Riepilogo!$A$4:$F$147,6,FALSE)</f>
        <v>15 ZERO</v>
      </c>
      <c r="G16" s="87">
        <f>SUM(LARGE(H16:T16,{1,2,3,4,5,6}))</f>
        <v>655</v>
      </c>
      <c r="H16" s="91"/>
      <c r="I16" s="21"/>
      <c r="J16" s="21">
        <v>175</v>
      </c>
      <c r="K16" s="21">
        <v>213</v>
      </c>
      <c r="L16" s="21"/>
      <c r="M16" s="21">
        <v>92</v>
      </c>
      <c r="N16" s="15">
        <v>175</v>
      </c>
      <c r="O16" s="35">
        <v>0</v>
      </c>
      <c r="P16" s="34">
        <v>0</v>
      </c>
      <c r="Q16" s="33">
        <v>0</v>
      </c>
      <c r="R16" s="34">
        <v>0</v>
      </c>
      <c r="S16" s="33">
        <v>0</v>
      </c>
      <c r="T16" s="34">
        <v>0</v>
      </c>
    </row>
    <row r="17" spans="1:20" ht="15" customHeight="1" thickBot="1" x14ac:dyDescent="0.35">
      <c r="A17" s="128">
        <v>7</v>
      </c>
      <c r="B17" s="47" t="str">
        <f>VLOOKUP(D17,Riepilogo!$A$4:$F$147,2,FALSE)</f>
        <v>BRANCA MARIA</v>
      </c>
      <c r="C17" s="49" t="str">
        <f>VLOOKUP(D17,Riepilogo!$A$4:$F$147,3,FALSE)</f>
        <v>28/04/1961</v>
      </c>
      <c r="D17" s="47">
        <v>38567</v>
      </c>
      <c r="E17" s="47" t="str">
        <f>VLOOKUP(D17,Riepilogo!$A$4:$F$147,5,FALSE)</f>
        <v>ITA</v>
      </c>
      <c r="F17" s="69" t="str">
        <f>VLOOKUP(D17,Riepilogo!$A$4:$F$147,6,FALSE)</f>
        <v>BRESCIA SPORT PIU'</v>
      </c>
      <c r="G17" s="87">
        <f>SUM(LARGE(H17:T17,{1,2,3,4,5,6}))</f>
        <v>586</v>
      </c>
      <c r="H17" s="91">
        <v>175</v>
      </c>
      <c r="I17" s="21"/>
      <c r="J17" s="21">
        <v>137</v>
      </c>
      <c r="K17" s="21"/>
      <c r="L17" s="21">
        <v>137</v>
      </c>
      <c r="M17" s="21">
        <v>137</v>
      </c>
      <c r="N17" s="15"/>
      <c r="O17" s="35">
        <v>0</v>
      </c>
      <c r="P17" s="34">
        <v>0</v>
      </c>
      <c r="Q17" s="33">
        <v>0</v>
      </c>
      <c r="R17" s="34">
        <v>0</v>
      </c>
      <c r="S17" s="33">
        <v>0</v>
      </c>
      <c r="T17" s="34">
        <v>0</v>
      </c>
    </row>
    <row r="18" spans="1:20" ht="15" customHeight="1" thickBot="1" x14ac:dyDescent="0.35">
      <c r="A18" s="128">
        <v>8</v>
      </c>
      <c r="B18" s="47" t="str">
        <f>VLOOKUP(D18,Riepilogo!$A$4:$F$147,2,FALSE)</f>
        <v>DOERING SABINE</v>
      </c>
      <c r="C18" s="49" t="str">
        <f>VLOOKUP(D18,Riepilogo!$A$4:$F$147,3,FALSE)</f>
        <v>03/05/1969</v>
      </c>
      <c r="D18" s="47">
        <v>23252</v>
      </c>
      <c r="E18" s="47" t="str">
        <f>VLOOKUP(D18,Riepilogo!$A$4:$F$147,5,FALSE)</f>
        <v>GER</v>
      </c>
      <c r="F18" s="69" t="str">
        <f>VLOOKUP(D18,Riepilogo!$A$4:$F$147,6,FALSE)</f>
        <v>15 ZERO</v>
      </c>
      <c r="G18" s="87">
        <f>SUM(LARGE(H18:T18,{1,2,3,4,5,6}))</f>
        <v>563</v>
      </c>
      <c r="H18" s="91"/>
      <c r="I18" s="21"/>
      <c r="J18" s="21">
        <v>175</v>
      </c>
      <c r="K18" s="21"/>
      <c r="L18" s="21"/>
      <c r="M18" s="21">
        <v>213</v>
      </c>
      <c r="N18" s="15">
        <v>175</v>
      </c>
      <c r="O18" s="35">
        <v>0</v>
      </c>
      <c r="P18" s="34">
        <v>0</v>
      </c>
      <c r="Q18" s="33">
        <v>0</v>
      </c>
      <c r="R18" s="34">
        <v>0</v>
      </c>
      <c r="S18" s="33">
        <v>0</v>
      </c>
      <c r="T18" s="34">
        <v>0</v>
      </c>
    </row>
    <row r="19" spans="1:20" ht="15" customHeight="1" thickBot="1" x14ac:dyDescent="0.35">
      <c r="A19" s="128">
        <v>9</v>
      </c>
      <c r="B19" s="47" t="str">
        <f>VLOOKUP(D19,Riepilogo!$A$4:$F$147,2,FALSE)</f>
        <v>ZANOTTO MARIA FEDERICA</v>
      </c>
      <c r="C19" s="49" t="str">
        <f>VLOOKUP(D19,Riepilogo!$A$4:$F$147,3,FALSE)</f>
        <v>30/01/1971</v>
      </c>
      <c r="D19" s="47">
        <v>35781</v>
      </c>
      <c r="E19" s="47" t="str">
        <f>VLOOKUP(D19,Riepilogo!$A$4:$F$147,5,FALSE)</f>
        <v>ITA</v>
      </c>
      <c r="F19" s="69" t="str">
        <f>VLOOKUP(D19,Riepilogo!$A$4:$F$147,6,FALSE)</f>
        <v>ITIS MARCONI</v>
      </c>
      <c r="G19" s="87">
        <f>SUM(LARGE(H19:T19,{1,2,3,4,5,6}))</f>
        <v>520</v>
      </c>
      <c r="H19" s="91"/>
      <c r="I19" s="21">
        <v>253</v>
      </c>
      <c r="J19" s="21"/>
      <c r="K19" s="21"/>
      <c r="L19" s="21">
        <v>175</v>
      </c>
      <c r="M19" s="21">
        <v>92</v>
      </c>
      <c r="N19" s="15"/>
      <c r="O19" s="35">
        <v>0</v>
      </c>
      <c r="P19" s="34">
        <v>0</v>
      </c>
      <c r="Q19" s="33">
        <v>0</v>
      </c>
      <c r="R19" s="34">
        <v>0</v>
      </c>
      <c r="S19" s="33">
        <v>0</v>
      </c>
      <c r="T19" s="34">
        <v>0</v>
      </c>
    </row>
    <row r="20" spans="1:20" ht="15" customHeight="1" thickBot="1" x14ac:dyDescent="0.35">
      <c r="A20" s="128">
        <v>10</v>
      </c>
      <c r="B20" s="47" t="str">
        <f>VLOOKUP(D20,Riepilogo!$A$4:$F$147,2,FALSE)</f>
        <v>MARUBINI LAURA</v>
      </c>
      <c r="C20" s="49" t="str">
        <f>VLOOKUP(D20,Riepilogo!$A$4:$F$147,3,FALSE)</f>
        <v>01/01/1961</v>
      </c>
      <c r="D20" s="47">
        <v>50174</v>
      </c>
      <c r="E20" s="47" t="str">
        <f>VLOOKUP(D20,Riepilogo!$A$4:$F$147,5,FALSE)</f>
        <v>ITA</v>
      </c>
      <c r="F20" s="69" t="str">
        <f>VLOOKUP(D20,Riepilogo!$A$4:$F$147,6,FALSE)</f>
        <v>GIOKO</v>
      </c>
      <c r="G20" s="87">
        <f>SUM(LARGE(H20:T20,{1,2,3,4,5,6}))</f>
        <v>466</v>
      </c>
      <c r="H20" s="91"/>
      <c r="I20" s="21">
        <v>253</v>
      </c>
      <c r="J20" s="21"/>
      <c r="K20" s="21">
        <v>213</v>
      </c>
      <c r="L20" s="21"/>
      <c r="M20" s="21"/>
      <c r="N20" s="15"/>
      <c r="O20" s="35">
        <v>0</v>
      </c>
      <c r="P20" s="34">
        <v>0</v>
      </c>
      <c r="Q20" s="33">
        <v>0</v>
      </c>
      <c r="R20" s="34">
        <v>0</v>
      </c>
      <c r="S20" s="33">
        <v>0</v>
      </c>
      <c r="T20" s="34">
        <v>0</v>
      </c>
    </row>
    <row r="21" spans="1:20" ht="15" customHeight="1" thickBot="1" x14ac:dyDescent="0.35">
      <c r="A21" s="128">
        <v>11</v>
      </c>
      <c r="B21" s="47" t="str">
        <f>VLOOKUP(D21,Riepilogo!$A$4:$F$147,2,FALSE)</f>
        <v>KIESER HELGA</v>
      </c>
      <c r="C21" s="49" t="str">
        <f>VLOOKUP(D21,Riepilogo!$A$4:$F$147,3,FALSE)</f>
        <v>29/12/1958</v>
      </c>
      <c r="D21" s="47">
        <v>11297</v>
      </c>
      <c r="E21" s="47" t="str">
        <f>VLOOKUP(D21,Riepilogo!$A$4:$F$147,5,FALSE)</f>
        <v>ITA</v>
      </c>
      <c r="F21" s="69" t="str">
        <f>VLOOKUP(D21,Riepilogo!$A$4:$F$147,6,FALSE)</f>
        <v>ASV UBERETSCH</v>
      </c>
      <c r="G21" s="87">
        <f>SUM(LARGE(H21:T21,{1,2,3,4,5,6}))</f>
        <v>428</v>
      </c>
      <c r="H21" s="91"/>
      <c r="I21" s="21">
        <v>253</v>
      </c>
      <c r="J21" s="21"/>
      <c r="K21" s="21"/>
      <c r="L21" s="21"/>
      <c r="M21" s="21">
        <v>175</v>
      </c>
      <c r="N21" s="15"/>
      <c r="O21" s="35">
        <v>0</v>
      </c>
      <c r="P21" s="34">
        <v>0</v>
      </c>
      <c r="Q21" s="33">
        <v>0</v>
      </c>
      <c r="R21" s="34">
        <v>0</v>
      </c>
      <c r="S21" s="33">
        <v>0</v>
      </c>
      <c r="T21" s="34">
        <v>0</v>
      </c>
    </row>
    <row r="22" spans="1:20" ht="15" customHeight="1" thickBot="1" x14ac:dyDescent="0.35">
      <c r="A22" s="128">
        <v>12</v>
      </c>
      <c r="B22" s="47" t="str">
        <f>VLOOKUP(D22,Riepilogo!$A$4:$F$147,2,FALSE)</f>
        <v>FLORIAN EVI</v>
      </c>
      <c r="C22" s="49" t="str">
        <f>VLOOKUP(D22,Riepilogo!$A$4:$F$147,3,FALSE)</f>
        <v>08/11/1965</v>
      </c>
      <c r="D22" s="47">
        <v>11296</v>
      </c>
      <c r="E22" s="47" t="str">
        <f>VLOOKUP(D22,Riepilogo!$A$4:$F$147,5,FALSE)</f>
        <v>ITA</v>
      </c>
      <c r="F22" s="69" t="str">
        <f>VLOOKUP(D22,Riepilogo!$A$4:$F$147,6,FALSE)</f>
        <v>ASV UBERETSCH</v>
      </c>
      <c r="G22" s="87">
        <f>SUM(LARGE(H22:T22,{1,2,3,4,5,6}))</f>
        <v>428</v>
      </c>
      <c r="H22" s="91"/>
      <c r="I22" s="21">
        <v>253</v>
      </c>
      <c r="J22" s="21"/>
      <c r="K22" s="21"/>
      <c r="L22" s="21"/>
      <c r="M22" s="21">
        <v>175</v>
      </c>
      <c r="N22" s="15"/>
      <c r="O22" s="35">
        <v>0</v>
      </c>
      <c r="P22" s="34">
        <v>0</v>
      </c>
      <c r="Q22" s="33">
        <v>0</v>
      </c>
      <c r="R22" s="34">
        <v>0</v>
      </c>
      <c r="S22" s="33">
        <v>0</v>
      </c>
      <c r="T22" s="34">
        <v>0</v>
      </c>
    </row>
    <row r="23" spans="1:20" ht="15" customHeight="1" thickBot="1" x14ac:dyDescent="0.35">
      <c r="A23" s="128">
        <v>13</v>
      </c>
      <c r="B23" s="47" t="str">
        <f>VLOOKUP(D23,Riepilogo!$A$4:$F$147,2,FALSE)</f>
        <v>MANFRINI ELENA</v>
      </c>
      <c r="C23" s="49" t="str">
        <f>VLOOKUP(D23,Riepilogo!$A$4:$F$147,3,FALSE)</f>
        <v>19/02/1973</v>
      </c>
      <c r="D23" s="47">
        <v>11233</v>
      </c>
      <c r="E23" s="47" t="str">
        <f>VLOOKUP(D23,Riepilogo!$A$4:$F$147,5,FALSE)</f>
        <v>ITA</v>
      </c>
      <c r="F23" s="69" t="str">
        <f>VLOOKUP(D23,Riepilogo!$A$4:$F$147,6,FALSE)</f>
        <v>POL MARCOLINIADI</v>
      </c>
      <c r="G23" s="87">
        <f>SUM(LARGE(H23:T23,{1,2,3,4,5,6}))</f>
        <v>428</v>
      </c>
      <c r="H23" s="91"/>
      <c r="I23" s="21">
        <v>253</v>
      </c>
      <c r="J23" s="21"/>
      <c r="K23" s="21"/>
      <c r="L23" s="21">
        <v>175</v>
      </c>
      <c r="M23" s="21"/>
      <c r="N23" s="15"/>
      <c r="O23" s="35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</row>
    <row r="24" spans="1:20" ht="15" customHeight="1" thickBot="1" x14ac:dyDescent="0.35">
      <c r="A24" s="128">
        <v>14</v>
      </c>
      <c r="B24" s="47" t="str">
        <f>VLOOKUP(D24,Riepilogo!$A$4:$F$147,2,FALSE)</f>
        <v>DENTI NICOLETTA</v>
      </c>
      <c r="C24" s="49" t="str">
        <f>VLOOKUP(D24,Riepilogo!$A$4:$F$147,3,FALSE)</f>
        <v>20/10/1964</v>
      </c>
      <c r="D24" s="47">
        <v>12500</v>
      </c>
      <c r="E24" s="47" t="str">
        <f>VLOOKUP(D24,Riepilogo!$A$4:$F$147,5,FALSE)</f>
        <v>ITA</v>
      </c>
      <c r="F24" s="69" t="str">
        <f>VLOOKUP(D24,Riepilogo!$A$4:$F$147,6,FALSE)</f>
        <v>LARIO BC</v>
      </c>
      <c r="G24" s="87">
        <f>SUM(LARGE(H24:T24,{1,2,3,4,5,6}))</f>
        <v>418</v>
      </c>
      <c r="H24" s="91">
        <v>213</v>
      </c>
      <c r="I24" s="21">
        <v>205</v>
      </c>
      <c r="J24" s="21"/>
      <c r="K24" s="21"/>
      <c r="L24" s="21"/>
      <c r="M24" s="21"/>
      <c r="N24" s="15"/>
      <c r="O24" s="35">
        <v>0</v>
      </c>
      <c r="P24" s="34">
        <v>0</v>
      </c>
      <c r="Q24" s="33">
        <v>0</v>
      </c>
      <c r="R24" s="34">
        <v>0</v>
      </c>
      <c r="S24" s="33">
        <v>0</v>
      </c>
      <c r="T24" s="34">
        <v>0</v>
      </c>
    </row>
    <row r="25" spans="1:20" ht="15" customHeight="1" thickBot="1" x14ac:dyDescent="0.35">
      <c r="A25" s="128">
        <v>15</v>
      </c>
      <c r="B25" s="47" t="str">
        <f>VLOOKUP(D25,Riepilogo!$A$4:$F$147,2,FALSE)</f>
        <v>SALE GIOVANNA</v>
      </c>
      <c r="C25" s="49" t="str">
        <f>VLOOKUP(D25,Riepilogo!$A$4:$F$147,3,FALSE)</f>
        <v>14/03/1967</v>
      </c>
      <c r="D25" s="47">
        <v>16291</v>
      </c>
      <c r="E25" s="47" t="str">
        <f>VLOOKUP(D25,Riepilogo!$A$4:$F$147,5,FALSE)</f>
        <v>ITA</v>
      </c>
      <c r="F25" s="69" t="str">
        <f>VLOOKUP(D25,Riepilogo!$A$4:$F$147,6,FALSE)</f>
        <v>LARIO BC</v>
      </c>
      <c r="G25" s="87">
        <f>SUM(LARGE(H25:T25,{1,2,3,4,5,6}))</f>
        <v>388</v>
      </c>
      <c r="H25" s="91">
        <v>213</v>
      </c>
      <c r="I25" s="21"/>
      <c r="J25" s="21"/>
      <c r="K25" s="21"/>
      <c r="L25" s="21">
        <v>175</v>
      </c>
      <c r="M25" s="21"/>
      <c r="N25" s="15"/>
      <c r="O25" s="35">
        <v>0</v>
      </c>
      <c r="P25" s="34">
        <v>0</v>
      </c>
      <c r="Q25" s="33">
        <v>0</v>
      </c>
      <c r="R25" s="34">
        <v>0</v>
      </c>
      <c r="S25" s="33">
        <v>0</v>
      </c>
      <c r="T25" s="34">
        <v>0</v>
      </c>
    </row>
    <row r="26" spans="1:20" ht="15" customHeight="1" thickBot="1" x14ac:dyDescent="0.35">
      <c r="A26" s="128">
        <v>16</v>
      </c>
      <c r="B26" s="47" t="str">
        <f>VLOOKUP(D26,Riepilogo!$A$4:$F$147,2,FALSE)</f>
        <v>GAVAZZI SILVIA</v>
      </c>
      <c r="C26" s="49" t="str">
        <f>VLOOKUP(D26,Riepilogo!$A$4:$F$147,3,FALSE)</f>
        <v>20/07/1972</v>
      </c>
      <c r="D26" s="47">
        <v>14872</v>
      </c>
      <c r="E26" s="47" t="str">
        <f>VLOOKUP(D26,Riepilogo!$A$4:$F$147,5,FALSE)</f>
        <v>ITA</v>
      </c>
      <c r="F26" s="69" t="str">
        <f>VLOOKUP(D26,Riepilogo!$A$4:$F$147,6,FALSE)</f>
        <v>CUS BERGAMO</v>
      </c>
      <c r="G26" s="87">
        <f>SUM(LARGE(H26:T26,{1,2,3,4,5,6}))</f>
        <v>388</v>
      </c>
      <c r="H26" s="91">
        <v>213</v>
      </c>
      <c r="I26" s="21"/>
      <c r="J26" s="21">
        <v>175</v>
      </c>
      <c r="K26" s="21"/>
      <c r="L26" s="21"/>
      <c r="M26" s="21"/>
      <c r="N26" s="15"/>
      <c r="O26" s="35">
        <v>0</v>
      </c>
      <c r="P26" s="34">
        <v>0</v>
      </c>
      <c r="Q26" s="33">
        <v>0</v>
      </c>
      <c r="R26" s="34">
        <v>0</v>
      </c>
      <c r="S26" s="33">
        <v>0</v>
      </c>
      <c r="T26" s="34">
        <v>0</v>
      </c>
    </row>
    <row r="27" spans="1:20" ht="15" customHeight="1" thickBot="1" x14ac:dyDescent="0.35">
      <c r="A27" s="128">
        <v>17</v>
      </c>
      <c r="B27" s="47" t="str">
        <f>VLOOKUP(D27,Riepilogo!$A$4:$F$147,2,FALSE)</f>
        <v>GAVAZZI FEDERICA</v>
      </c>
      <c r="C27" s="49" t="str">
        <f>VLOOKUP(D27,Riepilogo!$A$4:$F$147,3,FALSE)</f>
        <v>15/02/1979</v>
      </c>
      <c r="D27" s="47">
        <v>14871</v>
      </c>
      <c r="E27" s="47" t="str">
        <f>VLOOKUP(D27,Riepilogo!$A$4:$F$147,5,FALSE)</f>
        <v>ITA</v>
      </c>
      <c r="F27" s="69" t="str">
        <f>VLOOKUP(D27,Riepilogo!$A$4:$F$147,6,FALSE)</f>
        <v>CUS BERGAMO</v>
      </c>
      <c r="G27" s="87">
        <f>SUM(LARGE(H27:T27,{1,2,3,4,5,6}))</f>
        <v>388</v>
      </c>
      <c r="H27" s="91">
        <v>213</v>
      </c>
      <c r="I27" s="21"/>
      <c r="J27" s="21">
        <v>175</v>
      </c>
      <c r="K27" s="21"/>
      <c r="L27" s="21"/>
      <c r="M27" s="21"/>
      <c r="N27" s="15"/>
      <c r="O27" s="35">
        <v>0</v>
      </c>
      <c r="P27" s="34">
        <v>0</v>
      </c>
      <c r="Q27" s="33">
        <v>0</v>
      </c>
      <c r="R27" s="34">
        <v>0</v>
      </c>
      <c r="S27" s="33">
        <v>0</v>
      </c>
      <c r="T27" s="34">
        <v>0</v>
      </c>
    </row>
    <row r="28" spans="1:20" ht="15" customHeight="1" thickBot="1" x14ac:dyDescent="0.35">
      <c r="A28" s="128">
        <v>18</v>
      </c>
      <c r="B28" s="47" t="str">
        <f>VLOOKUP(D28,Riepilogo!$A$4:$F$147,2,FALSE)</f>
        <v>SKRIVACKOVA BARBORA</v>
      </c>
      <c r="C28" s="49" t="str">
        <f>VLOOKUP(D28,Riepilogo!$A$4:$F$147,3,FALSE)</f>
        <v>15/12/1970</v>
      </c>
      <c r="D28" s="47">
        <v>16758</v>
      </c>
      <c r="E28" s="47" t="str">
        <f>VLOOKUP(D28,Riepilogo!$A$4:$F$147,5,FALSE)</f>
        <v>CZE</v>
      </c>
      <c r="F28" s="69" t="str">
        <f>VLOOKUP(D28,Riepilogo!$A$4:$F$147,6,FALSE)</f>
        <v>ASV UBERETSCH</v>
      </c>
      <c r="G28" s="87">
        <f>SUM(LARGE(H28:T28,{1,2,3,4,5,6}))</f>
        <v>342</v>
      </c>
      <c r="H28" s="91"/>
      <c r="I28" s="21">
        <v>205</v>
      </c>
      <c r="J28" s="21"/>
      <c r="K28" s="21"/>
      <c r="L28" s="21"/>
      <c r="M28" s="21">
        <v>137</v>
      </c>
      <c r="N28" s="15"/>
      <c r="O28" s="35">
        <v>0</v>
      </c>
      <c r="P28" s="34">
        <v>0</v>
      </c>
      <c r="Q28" s="33">
        <v>0</v>
      </c>
      <c r="R28" s="34">
        <v>0</v>
      </c>
      <c r="S28" s="33">
        <v>0</v>
      </c>
      <c r="T28" s="34">
        <v>0</v>
      </c>
    </row>
    <row r="29" spans="1:20" ht="15" customHeight="1" thickBot="1" x14ac:dyDescent="0.35">
      <c r="A29" s="128">
        <v>19</v>
      </c>
      <c r="B29" s="47" t="str">
        <f>VLOOKUP(D29,Riepilogo!$A$4:$F$147,2,FALSE)</f>
        <v>PIACENTINI FRANCA PATRIZIA</v>
      </c>
      <c r="C29" s="49" t="str">
        <f>VLOOKUP(D29,Riepilogo!$A$4:$F$147,3,FALSE)</f>
        <v>03/02/1959</v>
      </c>
      <c r="D29" s="47">
        <v>38595</v>
      </c>
      <c r="E29" s="47" t="str">
        <f>VLOOKUP(D29,Riepilogo!$A$4:$F$147,5,FALSE)</f>
        <v>ITA</v>
      </c>
      <c r="F29" s="69" t="str">
        <f>VLOOKUP(D29,Riepilogo!$A$4:$F$147,6,FALSE)</f>
        <v>BRESCIA SPORT PIU'</v>
      </c>
      <c r="G29" s="87">
        <f>SUM(LARGE(H29:T29,{1,2,3,4,5,6}))</f>
        <v>312</v>
      </c>
      <c r="H29" s="91">
        <v>175</v>
      </c>
      <c r="I29" s="21"/>
      <c r="J29" s="21"/>
      <c r="K29" s="21"/>
      <c r="L29" s="21"/>
      <c r="M29" s="21">
        <v>137</v>
      </c>
      <c r="N29" s="15"/>
      <c r="O29" s="35">
        <v>0</v>
      </c>
      <c r="P29" s="34">
        <v>0</v>
      </c>
      <c r="Q29" s="33">
        <v>0</v>
      </c>
      <c r="R29" s="34">
        <v>0</v>
      </c>
      <c r="S29" s="33">
        <v>0</v>
      </c>
      <c r="T29" s="34">
        <v>0</v>
      </c>
    </row>
    <row r="30" spans="1:20" ht="15" customHeight="1" thickBot="1" x14ac:dyDescent="0.35">
      <c r="A30" s="128">
        <v>20</v>
      </c>
      <c r="B30" s="47" t="str">
        <f>VLOOKUP(D30,Riepilogo!$A$4:$F$147,2,FALSE)</f>
        <v>CRIVELLARO LILIANA</v>
      </c>
      <c r="C30" s="49" t="str">
        <f>VLOOKUP(D30,Riepilogo!$A$4:$F$147,3,FALSE)</f>
        <v>18/05/1956</v>
      </c>
      <c r="D30" s="47">
        <v>11250</v>
      </c>
      <c r="E30" s="47" t="str">
        <f>VLOOKUP(D30,Riepilogo!$A$4:$F$147,5,FALSE)</f>
        <v>ITA</v>
      </c>
      <c r="F30" s="69" t="str">
        <f>VLOOKUP(D30,Riepilogo!$A$4:$F$147,6,FALSE)</f>
        <v>VIGNANELLO BC</v>
      </c>
      <c r="G30" s="87">
        <f>SUM(LARGE(H30:T30,{1,2,3,4,5,6}))</f>
        <v>300</v>
      </c>
      <c r="H30" s="91"/>
      <c r="I30" s="21">
        <v>300</v>
      </c>
      <c r="J30" s="21"/>
      <c r="K30" s="21"/>
      <c r="L30" s="21"/>
      <c r="M30" s="21"/>
      <c r="N30" s="15"/>
      <c r="O30" s="35">
        <v>0</v>
      </c>
      <c r="P30" s="34">
        <v>0</v>
      </c>
      <c r="Q30" s="33">
        <v>0</v>
      </c>
      <c r="R30" s="34">
        <v>0</v>
      </c>
      <c r="S30" s="33">
        <v>0</v>
      </c>
      <c r="T30" s="34">
        <v>0</v>
      </c>
    </row>
    <row r="31" spans="1:20" ht="15" customHeight="1" thickBot="1" x14ac:dyDescent="0.35">
      <c r="A31" s="128">
        <v>21</v>
      </c>
      <c r="B31" s="47" t="str">
        <f>VLOOKUP(D31,Riepilogo!$A$4:$F$147,2,FALSE)</f>
        <v>STEFFANONI ALESSANDRA</v>
      </c>
      <c r="C31" s="49" t="str">
        <f>VLOOKUP(D31,Riepilogo!$A$4:$F$147,3,FALSE)</f>
        <v>04/03/1958</v>
      </c>
      <c r="D31" s="47">
        <v>11251</v>
      </c>
      <c r="E31" s="47" t="str">
        <f>VLOOKUP(D31,Riepilogo!$A$4:$F$147,5,FALSE)</f>
        <v>ITA</v>
      </c>
      <c r="F31" s="69" t="str">
        <f>VLOOKUP(D31,Riepilogo!$A$4:$F$147,6,FALSE)</f>
        <v>VIGNANELLO BC</v>
      </c>
      <c r="G31" s="87">
        <f>SUM(LARGE(H31:T31,{1,2,3,4,5,6}))</f>
        <v>300</v>
      </c>
      <c r="H31" s="91"/>
      <c r="I31" s="21">
        <v>300</v>
      </c>
      <c r="J31" s="21"/>
      <c r="K31" s="21"/>
      <c r="L31" s="21"/>
      <c r="M31" s="21"/>
      <c r="N31" s="15"/>
      <c r="O31" s="35">
        <v>0</v>
      </c>
      <c r="P31" s="34">
        <v>0</v>
      </c>
      <c r="Q31" s="33">
        <v>0</v>
      </c>
      <c r="R31" s="34">
        <v>0</v>
      </c>
      <c r="S31" s="33">
        <v>0</v>
      </c>
      <c r="T31" s="34">
        <v>0</v>
      </c>
    </row>
    <row r="32" spans="1:20" ht="15" customHeight="1" thickBot="1" x14ac:dyDescent="0.35">
      <c r="A32" s="128">
        <v>22</v>
      </c>
      <c r="B32" s="47" t="str">
        <f>VLOOKUP(D32,Riepilogo!$A$4:$F$147,2,FALSE)</f>
        <v>NISTA CLAUDIA</v>
      </c>
      <c r="C32" s="49" t="str">
        <f>VLOOKUP(D32,Riepilogo!$A$4:$F$147,3,FALSE)</f>
        <v>31/12/1966</v>
      </c>
      <c r="D32" s="47">
        <v>9763</v>
      </c>
      <c r="E32" s="47" t="str">
        <f>VLOOKUP(D32,Riepilogo!$A$4:$F$147,5,FALSE)</f>
        <v>ITA</v>
      </c>
      <c r="F32" s="69" t="str">
        <f>VLOOKUP(D32,Riepilogo!$A$4:$F$147,6,FALSE)</f>
        <v>ASV MALLES</v>
      </c>
      <c r="G32" s="87">
        <f>SUM(LARGE(H32:T32,{1,2,3,4,5,6}))</f>
        <v>300</v>
      </c>
      <c r="H32" s="91"/>
      <c r="I32" s="21">
        <v>300</v>
      </c>
      <c r="J32" s="21"/>
      <c r="K32" s="21"/>
      <c r="L32" s="21"/>
      <c r="M32" s="21"/>
      <c r="N32" s="15"/>
      <c r="O32" s="35">
        <v>0</v>
      </c>
      <c r="P32" s="34">
        <v>0</v>
      </c>
      <c r="Q32" s="33">
        <v>0</v>
      </c>
      <c r="R32" s="34">
        <v>0</v>
      </c>
      <c r="S32" s="33">
        <v>0</v>
      </c>
      <c r="T32" s="34">
        <v>0</v>
      </c>
    </row>
    <row r="33" spans="1:20" ht="15" customHeight="1" thickBot="1" x14ac:dyDescent="0.35">
      <c r="A33" s="128">
        <v>23</v>
      </c>
      <c r="B33" s="47" t="str">
        <f>VLOOKUP(D33,Riepilogo!$A$4:$F$147,2,FALSE)</f>
        <v>MUR MARIA LUISA</v>
      </c>
      <c r="C33" s="49" t="str">
        <f>VLOOKUP(D33,Riepilogo!$A$4:$F$147,3,FALSE)</f>
        <v>07/07/1972</v>
      </c>
      <c r="D33" s="47">
        <v>9752</v>
      </c>
      <c r="E33" s="47" t="str">
        <f>VLOOKUP(D33,Riepilogo!$A$4:$F$147,5,FALSE)</f>
        <v>ITA</v>
      </c>
      <c r="F33" s="69" t="str">
        <f>VLOOKUP(D33,Riepilogo!$A$4:$F$147,6,FALSE)</f>
        <v>ASV MALLES</v>
      </c>
      <c r="G33" s="87">
        <f>SUM(LARGE(H33:T33,{1,2,3,4,5,6}))</f>
        <v>300</v>
      </c>
      <c r="H33" s="91"/>
      <c r="I33" s="21">
        <v>300</v>
      </c>
      <c r="J33" s="21"/>
      <c r="K33" s="21"/>
      <c r="L33" s="21"/>
      <c r="M33" s="21"/>
      <c r="N33" s="15"/>
      <c r="O33" s="35">
        <v>0</v>
      </c>
      <c r="P33" s="34">
        <v>0</v>
      </c>
      <c r="Q33" s="33">
        <v>0</v>
      </c>
      <c r="R33" s="34">
        <v>0</v>
      </c>
      <c r="S33" s="33">
        <v>0</v>
      </c>
      <c r="T33" s="34">
        <v>0</v>
      </c>
    </row>
    <row r="34" spans="1:20" ht="15" customHeight="1" thickBot="1" x14ac:dyDescent="0.35">
      <c r="A34" s="128">
        <v>24</v>
      </c>
      <c r="B34" s="47" t="str">
        <f>VLOOKUP(D34,Riepilogo!$A$4:$F$147,2,FALSE)</f>
        <v>JAIPRANOP SUPHANIDA</v>
      </c>
      <c r="C34" s="49" t="str">
        <f>VLOOKUP(D34,Riepilogo!$A$4:$F$147,3,FALSE)</f>
        <v>22/10/1982</v>
      </c>
      <c r="D34" s="47">
        <v>184076</v>
      </c>
      <c r="E34" s="47" t="str">
        <f>VLOOKUP(D34,Riepilogo!$A$4:$F$147,5,FALSE)</f>
        <v>ITA</v>
      </c>
      <c r="F34" s="69" t="str">
        <f>VLOOKUP(D34,Riepilogo!$A$4:$F$147,6,FALSE)</f>
        <v>BRESCIA SPORT PIU'</v>
      </c>
      <c r="G34" s="87">
        <f>SUM(LARGE(H34:T34,{1,2,3,4,5,6}))</f>
        <v>274</v>
      </c>
      <c r="H34" s="91"/>
      <c r="I34" s="21"/>
      <c r="J34" s="21">
        <v>137</v>
      </c>
      <c r="K34" s="21"/>
      <c r="L34" s="21">
        <v>137</v>
      </c>
      <c r="M34" s="21"/>
      <c r="N34" s="15"/>
      <c r="O34" s="35">
        <v>0</v>
      </c>
      <c r="P34" s="34">
        <v>0</v>
      </c>
      <c r="Q34" s="33">
        <v>0</v>
      </c>
      <c r="R34" s="34">
        <v>0</v>
      </c>
      <c r="S34" s="33">
        <v>0</v>
      </c>
      <c r="T34" s="34">
        <v>0</v>
      </c>
    </row>
    <row r="35" spans="1:20" ht="15" customHeight="1" thickBot="1" x14ac:dyDescent="0.35">
      <c r="A35" s="128">
        <v>25</v>
      </c>
      <c r="B35" s="47" t="str">
        <f>VLOOKUP(D35,Riepilogo!$A$4:$F$147,2,FALSE)</f>
        <v>DONISELLI FRANCESCA</v>
      </c>
      <c r="C35" s="49" t="str">
        <f>VLOOKUP(D35,Riepilogo!$A$4:$F$147,3,FALSE)</f>
        <v>04/04/1957</v>
      </c>
      <c r="D35" s="47">
        <v>11252</v>
      </c>
      <c r="E35" s="47" t="str">
        <f>VLOOKUP(D35,Riepilogo!$A$4:$F$147,5,FALSE)</f>
        <v>ITA</v>
      </c>
      <c r="F35" s="69" t="str">
        <f>VLOOKUP(D35,Riepilogo!$A$4:$F$147,6,FALSE)</f>
        <v>GIOKO</v>
      </c>
      <c r="G35" s="87">
        <f>SUM(LARGE(H35:T35,{1,2,3,4,5,6}))</f>
        <v>253</v>
      </c>
      <c r="H35" s="91"/>
      <c r="I35" s="21">
        <v>253</v>
      </c>
      <c r="J35" s="21"/>
      <c r="K35" s="21"/>
      <c r="L35" s="21"/>
      <c r="M35" s="21"/>
      <c r="N35" s="15"/>
      <c r="O35" s="35">
        <v>0</v>
      </c>
      <c r="P35" s="34">
        <v>0</v>
      </c>
      <c r="Q35" s="33">
        <v>0</v>
      </c>
      <c r="R35" s="34">
        <v>0</v>
      </c>
      <c r="S35" s="33">
        <v>0</v>
      </c>
      <c r="T35" s="34">
        <v>0</v>
      </c>
    </row>
    <row r="36" spans="1:20" ht="15" customHeight="1" thickBot="1" x14ac:dyDescent="0.35">
      <c r="A36" s="128">
        <v>26</v>
      </c>
      <c r="B36" s="47" t="str">
        <f>VLOOKUP(D36,Riepilogo!$A$4:$F$147,2,FALSE)</f>
        <v>MODESTINI ALESSANDRA</v>
      </c>
      <c r="C36" s="49" t="str">
        <f>VLOOKUP(D36,Riepilogo!$A$4:$F$147,3,FALSE)</f>
        <v>12/10/1964</v>
      </c>
      <c r="D36" s="47">
        <v>24686</v>
      </c>
      <c r="E36" s="47" t="str">
        <f>VLOOKUP(D36,Riepilogo!$A$4:$F$147,5,FALSE)</f>
        <v>ITA</v>
      </c>
      <c r="F36" s="69" t="str">
        <f>VLOOKUP(D36,Riepilogo!$A$4:$F$147,6,FALSE)</f>
        <v>GANDHI BADMINTON</v>
      </c>
      <c r="G36" s="87">
        <f>SUM(LARGE(H36:T36,{1,2,3,4,5,6}))</f>
        <v>250</v>
      </c>
      <c r="H36" s="91"/>
      <c r="I36" s="21"/>
      <c r="J36" s="21"/>
      <c r="K36" s="21"/>
      <c r="L36" s="21"/>
      <c r="M36" s="21"/>
      <c r="N36" s="15">
        <v>250</v>
      </c>
      <c r="O36" s="35">
        <v>0</v>
      </c>
      <c r="P36" s="34">
        <v>0</v>
      </c>
      <c r="Q36" s="33">
        <v>0</v>
      </c>
      <c r="R36" s="34">
        <v>0</v>
      </c>
      <c r="S36" s="33">
        <v>0</v>
      </c>
      <c r="T36" s="34">
        <v>0</v>
      </c>
    </row>
    <row r="37" spans="1:20" ht="15" customHeight="1" thickBot="1" x14ac:dyDescent="0.35">
      <c r="A37" s="128">
        <v>27</v>
      </c>
      <c r="B37" s="47" t="str">
        <f>VLOOKUP(D37,Riepilogo!$A$4:$F$147,2,FALSE)</f>
        <v>TOCCHETTI PIERA</v>
      </c>
      <c r="C37" s="49" t="str">
        <f>VLOOKUP(D37,Riepilogo!$A$4:$F$147,3,FALSE)</f>
        <v>26/05/1968</v>
      </c>
      <c r="D37" s="47">
        <v>10354</v>
      </c>
      <c r="E37" s="47" t="str">
        <f>VLOOKUP(D37,Riepilogo!$A$4:$F$147,5,FALSE)</f>
        <v>ITA</v>
      </c>
      <c r="F37" s="69" t="str">
        <f>VLOOKUP(D37,Riepilogo!$A$4:$F$147,6,FALSE)</f>
        <v>BCC LECCO</v>
      </c>
      <c r="G37" s="87">
        <f>SUM(LARGE(H37:T37,{1,2,3,4,5,6}))</f>
        <v>250</v>
      </c>
      <c r="H37" s="91"/>
      <c r="I37" s="21"/>
      <c r="J37" s="21"/>
      <c r="K37" s="21"/>
      <c r="L37" s="21"/>
      <c r="M37" s="21"/>
      <c r="N37" s="15">
        <v>250</v>
      </c>
      <c r="O37" s="35">
        <v>0</v>
      </c>
      <c r="P37" s="34">
        <v>0</v>
      </c>
      <c r="Q37" s="33">
        <v>0</v>
      </c>
      <c r="R37" s="34">
        <v>0</v>
      </c>
      <c r="S37" s="33">
        <v>0</v>
      </c>
      <c r="T37" s="34">
        <v>0</v>
      </c>
    </row>
    <row r="38" spans="1:20" ht="15" customHeight="1" thickBot="1" x14ac:dyDescent="0.35">
      <c r="A38" s="128">
        <v>28</v>
      </c>
      <c r="B38" s="47" t="str">
        <f>VLOOKUP(D38,Riepilogo!$A$4:$F$147,2,FALSE)</f>
        <v>MUSTAFINA YANINA</v>
      </c>
      <c r="C38" s="49" t="str">
        <f>VLOOKUP(D38,Riepilogo!$A$4:$F$147,3,FALSE)</f>
        <v>06/06/1978</v>
      </c>
      <c r="D38" s="47">
        <v>66216</v>
      </c>
      <c r="E38" s="47" t="str">
        <f>VLOOKUP(D38,Riepilogo!$A$4:$F$147,5,FALSE)</f>
        <v>ITA</v>
      </c>
      <c r="F38" s="69" t="str">
        <f>VLOOKUP(D38,Riepilogo!$A$4:$F$147,6,FALSE)</f>
        <v>CUS BERGAMO</v>
      </c>
      <c r="G38" s="87">
        <f>SUM(LARGE(H38:T38,{1,2,3,4,5,6}))</f>
        <v>250</v>
      </c>
      <c r="H38" s="91">
        <v>250</v>
      </c>
      <c r="I38" s="21"/>
      <c r="J38" s="21"/>
      <c r="K38" s="21"/>
      <c r="L38" s="21"/>
      <c r="M38" s="21"/>
      <c r="N38" s="15"/>
      <c r="O38" s="35">
        <v>0</v>
      </c>
      <c r="P38" s="34">
        <v>0</v>
      </c>
      <c r="Q38" s="33">
        <v>0</v>
      </c>
      <c r="R38" s="34">
        <v>0</v>
      </c>
      <c r="S38" s="33">
        <v>0</v>
      </c>
      <c r="T38" s="34">
        <v>0</v>
      </c>
    </row>
    <row r="39" spans="1:20" ht="15" customHeight="1" thickBot="1" x14ac:dyDescent="0.35">
      <c r="A39" s="128">
        <v>29</v>
      </c>
      <c r="B39" s="47" t="str">
        <f>VLOOKUP(D39,Riepilogo!$A$4:$F$147,2,FALSE)</f>
        <v>TROIANO EMILIANA</v>
      </c>
      <c r="C39" s="49" t="str">
        <f>VLOOKUP(D39,Riepilogo!$A$4:$F$147,3,FALSE)</f>
        <v>05/03/1980</v>
      </c>
      <c r="D39" s="47">
        <v>145450</v>
      </c>
      <c r="E39" s="47" t="str">
        <f>VLOOKUP(D39,Riepilogo!$A$4:$F$147,5,FALSE)</f>
        <v>ITA</v>
      </c>
      <c r="F39" s="69" t="str">
        <f>VLOOKUP(D39,Riepilogo!$A$4:$F$147,6,FALSE)</f>
        <v>ALBA SHUTTLE</v>
      </c>
      <c r="G39" s="87">
        <f>SUM(LARGE(H39:T39,{1,2,3,4,5,6}))</f>
        <v>213</v>
      </c>
      <c r="H39" s="91"/>
      <c r="I39" s="21"/>
      <c r="J39" s="21"/>
      <c r="K39" s="21"/>
      <c r="L39" s="21"/>
      <c r="M39" s="21"/>
      <c r="N39" s="15">
        <v>213</v>
      </c>
      <c r="O39" s="35">
        <v>0</v>
      </c>
      <c r="P39" s="34">
        <v>0</v>
      </c>
      <c r="Q39" s="33">
        <v>0</v>
      </c>
      <c r="R39" s="34">
        <v>0</v>
      </c>
      <c r="S39" s="33">
        <v>0</v>
      </c>
      <c r="T39" s="34">
        <v>0</v>
      </c>
    </row>
    <row r="40" spans="1:20" ht="15" customHeight="1" thickBot="1" x14ac:dyDescent="0.35">
      <c r="A40" s="128">
        <v>30</v>
      </c>
      <c r="B40" s="47" t="str">
        <f>VLOOKUP(D40,Riepilogo!$A$4:$F$147,2,FALSE)</f>
        <v>PIPANI ILARIA</v>
      </c>
      <c r="C40" s="49" t="str">
        <f>VLOOKUP(D40,Riepilogo!$A$4:$F$147,3,FALSE)</f>
        <v>24/05/1965</v>
      </c>
      <c r="D40" s="47">
        <v>20588</v>
      </c>
      <c r="E40" s="47" t="str">
        <f>VLOOKUP(D40,Riepilogo!$A$4:$F$147,5,FALSE)</f>
        <v>ITA</v>
      </c>
      <c r="F40" s="69" t="str">
        <f>VLOOKUP(D40,Riepilogo!$A$4:$F$147,6,FALSE)</f>
        <v>LARIO BC</v>
      </c>
      <c r="G40" s="87">
        <f>SUM(LARGE(H40:T40,{1,2,3,4,5,6}))</f>
        <v>175</v>
      </c>
      <c r="H40" s="91"/>
      <c r="I40" s="21"/>
      <c r="J40" s="21"/>
      <c r="K40" s="21"/>
      <c r="L40" s="21">
        <v>175</v>
      </c>
      <c r="M40" s="21"/>
      <c r="N40" s="15"/>
      <c r="O40" s="35">
        <v>0</v>
      </c>
      <c r="P40" s="34">
        <v>0</v>
      </c>
      <c r="Q40" s="33">
        <v>0</v>
      </c>
      <c r="R40" s="34">
        <v>0</v>
      </c>
      <c r="S40" s="33">
        <v>0</v>
      </c>
      <c r="T40" s="34">
        <v>0</v>
      </c>
    </row>
    <row r="41" spans="1:20" ht="15" customHeight="1" thickBot="1" x14ac:dyDescent="0.35">
      <c r="A41" s="128">
        <v>31</v>
      </c>
      <c r="B41" s="47" t="str">
        <f>VLOOKUP(D41,Riepilogo!$A$4:$F$147,2,FALSE)</f>
        <v>PLUNGER JOLANDA</v>
      </c>
      <c r="C41" s="49" t="str">
        <f>VLOOKUP(D41,Riepilogo!$A$4:$F$147,3,FALSE)</f>
        <v>04/06/1951</v>
      </c>
      <c r="D41" s="47">
        <v>10815</v>
      </c>
      <c r="E41" s="47" t="str">
        <f>VLOOKUP(D41,Riepilogo!$A$4:$F$147,5,FALSE)</f>
        <v>ITA</v>
      </c>
      <c r="F41" s="69" t="str">
        <f>VLOOKUP(D41,Riepilogo!$A$4:$F$147,6,FALSE)</f>
        <v>ASSV BRIXEN</v>
      </c>
      <c r="G41" s="87">
        <f>SUM(LARGE(H41:T41,{1,2,3,4,5,6}))</f>
        <v>137</v>
      </c>
      <c r="H41" s="91"/>
      <c r="I41" s="21"/>
      <c r="J41" s="21">
        <v>137</v>
      </c>
      <c r="K41" s="21"/>
      <c r="L41" s="21"/>
      <c r="M41" s="21"/>
      <c r="N41" s="15"/>
      <c r="O41" s="35">
        <v>0</v>
      </c>
      <c r="P41" s="34">
        <v>0</v>
      </c>
      <c r="Q41" s="33">
        <v>0</v>
      </c>
      <c r="R41" s="34">
        <v>0</v>
      </c>
      <c r="S41" s="33">
        <v>0</v>
      </c>
      <c r="T41" s="34">
        <v>0</v>
      </c>
    </row>
    <row r="42" spans="1:20" ht="15" customHeight="1" thickBot="1" x14ac:dyDescent="0.35">
      <c r="A42" s="128">
        <v>32</v>
      </c>
      <c r="B42" s="47" t="str">
        <f>VLOOKUP(D42,Riepilogo!$A$4:$F$147,2,FALSE)</f>
        <v>CLAUSEN SUSAN</v>
      </c>
      <c r="C42" s="49" t="str">
        <f>VLOOKUP(D42,Riepilogo!$A$4:$F$147,3,FALSE)</f>
        <v>19/01/1964</v>
      </c>
      <c r="D42" s="47">
        <v>22051</v>
      </c>
      <c r="E42" s="47" t="str">
        <f>VLOOKUP(D42,Riepilogo!$A$4:$F$147,5,FALSE)</f>
        <v>DEN</v>
      </c>
      <c r="F42" s="69" t="str">
        <f>VLOOKUP(D42,Riepilogo!$A$4:$F$147,6,FALSE)</f>
        <v>PADOVA BADMINTON</v>
      </c>
      <c r="G42" s="87">
        <f>SUM(LARGE(H42:T42,{1,2,3,4,5,6}))</f>
        <v>137</v>
      </c>
      <c r="H42" s="91"/>
      <c r="I42" s="21"/>
      <c r="J42" s="21"/>
      <c r="K42" s="21"/>
      <c r="L42" s="21">
        <v>137</v>
      </c>
      <c r="M42" s="21"/>
      <c r="N42" s="15"/>
      <c r="O42" s="35">
        <v>0</v>
      </c>
      <c r="P42" s="34">
        <v>0</v>
      </c>
      <c r="Q42" s="33">
        <v>0</v>
      </c>
      <c r="R42" s="34">
        <v>0</v>
      </c>
      <c r="S42" s="33">
        <v>0</v>
      </c>
      <c r="T42" s="34">
        <v>0</v>
      </c>
    </row>
    <row r="43" spans="1:20" ht="15" customHeight="1" thickBot="1" x14ac:dyDescent="0.35">
      <c r="A43" s="128">
        <v>33</v>
      </c>
      <c r="B43" s="47" t="str">
        <f>VLOOKUP(D43,Riepilogo!$A$4:$F$147,2,FALSE)</f>
        <v>POLITO MARIAELENA</v>
      </c>
      <c r="C43" s="49" t="str">
        <f>VLOOKUP(D43,Riepilogo!$A$4:$F$147,3,FALSE)</f>
        <v>04/05/1970</v>
      </c>
      <c r="D43" s="47">
        <v>38574</v>
      </c>
      <c r="E43" s="47" t="str">
        <f>VLOOKUP(D43,Riepilogo!$A$4:$F$147,5,FALSE)</f>
        <v>ITA</v>
      </c>
      <c r="F43" s="69" t="str">
        <f>VLOOKUP(D43,Riepilogo!$A$4:$F$147,6,FALSE)</f>
        <v>BRESCIA SPORT PIU'</v>
      </c>
      <c r="G43" s="87">
        <f>SUM(LARGE(H43:T43,{1,2,3,4,5,6}))</f>
        <v>137</v>
      </c>
      <c r="H43" s="91"/>
      <c r="I43" s="21"/>
      <c r="J43" s="21">
        <v>137</v>
      </c>
      <c r="K43" s="21"/>
      <c r="L43" s="21"/>
      <c r="M43" s="21"/>
      <c r="N43" s="15"/>
      <c r="O43" s="35">
        <v>0</v>
      </c>
      <c r="P43" s="34">
        <v>0</v>
      </c>
      <c r="Q43" s="33">
        <v>0</v>
      </c>
      <c r="R43" s="34">
        <v>0</v>
      </c>
      <c r="S43" s="33">
        <v>0</v>
      </c>
      <c r="T43" s="34">
        <v>0</v>
      </c>
    </row>
    <row r="44" spans="1:20" ht="15" customHeight="1" thickBot="1" x14ac:dyDescent="0.35">
      <c r="A44" s="128">
        <v>34</v>
      </c>
      <c r="B44" s="47" t="str">
        <f>VLOOKUP(D44,Riepilogo!$A$4:$F$147,2,FALSE)</f>
        <v>IANESELLI SONIA</v>
      </c>
      <c r="C44" s="49" t="str">
        <f>VLOOKUP(D44,Riepilogo!$A$4:$F$147,3,FALSE)</f>
        <v>25/07/1974</v>
      </c>
      <c r="D44" s="47">
        <v>13969</v>
      </c>
      <c r="E44" s="47" t="str">
        <f>VLOOKUP(D44,Riepilogo!$A$4:$F$147,5,FALSE)</f>
        <v>ITA</v>
      </c>
      <c r="F44" s="69" t="str">
        <f>VLOOKUP(D44,Riepilogo!$A$4:$F$147,6,FALSE)</f>
        <v>ASV UBERETSCH</v>
      </c>
      <c r="G44" s="87">
        <f>SUM(LARGE(H44:T44,{1,2,3,4,5,6}))</f>
        <v>137</v>
      </c>
      <c r="H44" s="91"/>
      <c r="I44" s="21"/>
      <c r="J44" s="21"/>
      <c r="K44" s="21"/>
      <c r="L44" s="21"/>
      <c r="M44" s="21">
        <v>137</v>
      </c>
      <c r="N44" s="15"/>
      <c r="O44" s="35">
        <v>0</v>
      </c>
      <c r="P44" s="34">
        <v>0</v>
      </c>
      <c r="Q44" s="33">
        <v>0</v>
      </c>
      <c r="R44" s="34">
        <v>0</v>
      </c>
      <c r="S44" s="33">
        <v>0</v>
      </c>
      <c r="T44" s="34">
        <v>0</v>
      </c>
    </row>
    <row r="45" spans="1:20" ht="15" customHeight="1" thickBot="1" x14ac:dyDescent="0.35">
      <c r="A45" s="129">
        <v>35</v>
      </c>
      <c r="B45" s="70" t="str">
        <f>VLOOKUP(D45,Riepilogo!$A$4:$F$147,2,FALSE)</f>
        <v>LAZZARINI SANDRA</v>
      </c>
      <c r="C45" s="71" t="str">
        <f>VLOOKUP(D45,Riepilogo!$A$4:$F$147,3,FALSE)</f>
        <v>16/11/1977</v>
      </c>
      <c r="D45" s="70">
        <v>142083</v>
      </c>
      <c r="E45" s="70" t="str">
        <f>VLOOKUP(D45,Riepilogo!$A$4:$F$147,5,FALSE)</f>
        <v>ITA</v>
      </c>
      <c r="F45" s="72" t="str">
        <f>VLOOKUP(D45,Riepilogo!$A$4:$F$147,6,FALSE)</f>
        <v>PADOVA BADMINTON</v>
      </c>
      <c r="G45" s="87">
        <f>SUM(LARGE(H45:T45,{1,2,3,4,5,6}))</f>
        <v>137</v>
      </c>
      <c r="H45" s="92"/>
      <c r="I45" s="73"/>
      <c r="J45" s="73"/>
      <c r="K45" s="73"/>
      <c r="L45" s="73">
        <v>137</v>
      </c>
      <c r="M45" s="73"/>
      <c r="N45" s="74"/>
      <c r="O45" s="35">
        <v>0</v>
      </c>
      <c r="P45" s="34">
        <v>0</v>
      </c>
      <c r="Q45" s="33">
        <v>0</v>
      </c>
      <c r="R45" s="34">
        <v>0</v>
      </c>
      <c r="S45" s="33">
        <v>0</v>
      </c>
      <c r="T45" s="34">
        <v>0</v>
      </c>
    </row>
  </sheetData>
  <sheetProtection password="A3A8" sheet="1" objects="1" scenarios="1"/>
  <sortState ref="A11:T45">
    <sortCondition descending="1" ref="G11:G45"/>
    <sortCondition ref="C11:C45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45">
    <cfRule type="cellIs" dxfId="3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F4:G4 F6:G8 A5 A1 F9 A6:D7 A4:D4 A2:D2 A9:D10 A8:C8 F10:G1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zoomScaleNormal="100" workbookViewId="0">
      <selection activeCell="A3" sqref="A3:G3"/>
    </sheetView>
  </sheetViews>
  <sheetFormatPr defaultColWidth="9.109375" defaultRowHeight="15" customHeight="1" x14ac:dyDescent="0.3"/>
  <cols>
    <col min="1" max="1" width="4.5546875" style="2" bestFit="1" customWidth="1"/>
    <col min="2" max="2" width="47.5546875" style="5" bestFit="1" customWidth="1"/>
    <col min="3" max="3" width="10.6640625" style="5" bestFit="1" customWidth="1"/>
    <col min="4" max="4" width="8.44140625" style="5" bestFit="1" customWidth="1"/>
    <col min="5" max="5" width="5" style="5" bestFit="1" customWidth="1"/>
    <col min="6" max="6" width="27.33203125" style="5" bestFit="1" customWidth="1"/>
    <col min="7" max="7" width="6.5546875" style="3" bestFit="1" customWidth="1"/>
    <col min="8" max="8" width="11.88671875" style="3" customWidth="1"/>
    <col min="9" max="12" width="10.6640625" style="3" customWidth="1"/>
    <col min="13" max="13" width="11.33203125" style="3" customWidth="1"/>
    <col min="14" max="18" width="10.6640625" style="3" customWidth="1"/>
    <col min="19" max="24" width="2" style="3" hidden="1" customWidth="1"/>
    <col min="25" max="16384" width="9.109375" style="3"/>
  </cols>
  <sheetData>
    <row r="1" spans="1:24" ht="60" customHeight="1" x14ac:dyDescent="0.3">
      <c r="A1" s="99" t="s">
        <v>139</v>
      </c>
      <c r="B1" s="99"/>
      <c r="C1" s="99"/>
      <c r="D1" s="99"/>
      <c r="E1" s="99"/>
      <c r="F1" s="99"/>
      <c r="G1" s="99"/>
      <c r="S1" s="28"/>
      <c r="T1" s="28"/>
      <c r="U1" s="28"/>
      <c r="V1" s="28"/>
      <c r="W1" s="28"/>
    </row>
    <row r="2" spans="1:24" ht="6" customHeight="1" thickBot="1" x14ac:dyDescent="0.35">
      <c r="B2" s="2"/>
      <c r="C2" s="36"/>
      <c r="D2" s="36"/>
      <c r="E2" s="62"/>
      <c r="F2" s="36"/>
    </row>
    <row r="3" spans="1:24" s="1" customFormat="1" ht="20.100000000000001" customHeight="1" thickBot="1" x14ac:dyDescent="0.35">
      <c r="A3" s="106" t="s">
        <v>467</v>
      </c>
      <c r="B3" s="107"/>
      <c r="C3" s="107"/>
      <c r="D3" s="107"/>
      <c r="E3" s="107"/>
      <c r="F3" s="107"/>
      <c r="G3" s="108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19"/>
      <c r="T3" s="19"/>
      <c r="U3" s="19"/>
      <c r="V3" s="19"/>
      <c r="W3" s="19"/>
      <c r="X3" s="31"/>
    </row>
    <row r="4" spans="1:24" s="20" customFormat="1" ht="6" customHeight="1" thickBot="1" x14ac:dyDescent="0.35">
      <c r="A4" s="19"/>
      <c r="B4" s="19"/>
      <c r="C4" s="19"/>
      <c r="D4" s="19"/>
      <c r="E4" s="19"/>
      <c r="F4" s="19"/>
    </row>
    <row r="5" spans="1:24" s="20" customFormat="1" ht="18.600000000000001" thickBot="1" x14ac:dyDescent="0.35">
      <c r="A5" s="103" t="s">
        <v>145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29"/>
      <c r="T5" s="29"/>
      <c r="U5" s="29"/>
      <c r="V5" s="29"/>
      <c r="W5" s="29"/>
    </row>
    <row r="6" spans="1:24" s="18" customFormat="1" ht="6" customHeight="1" thickBot="1" x14ac:dyDescent="0.35">
      <c r="A6" s="16"/>
      <c r="B6" s="16"/>
      <c r="C6" s="16"/>
      <c r="D6" s="16"/>
      <c r="E6" s="16"/>
      <c r="F6" s="16"/>
      <c r="S6" s="30"/>
      <c r="T6" s="30"/>
      <c r="U6" s="30"/>
      <c r="V6" s="30"/>
      <c r="W6" s="30"/>
      <c r="X6" s="30"/>
    </row>
    <row r="7" spans="1:24" s="18" customFormat="1" ht="15" customHeight="1" thickBot="1" x14ac:dyDescent="0.35">
      <c r="A7" s="16"/>
      <c r="B7" s="16"/>
      <c r="C7" s="16"/>
      <c r="D7" s="16"/>
      <c r="E7" s="16"/>
      <c r="F7" s="16"/>
      <c r="H7" s="55" t="s">
        <v>243</v>
      </c>
      <c r="I7" s="55" t="s">
        <v>250</v>
      </c>
      <c r="J7" s="55" t="s">
        <v>441</v>
      </c>
      <c r="K7" s="51" t="s">
        <v>442</v>
      </c>
      <c r="L7" s="51" t="s">
        <v>448</v>
      </c>
      <c r="M7" s="51" t="s">
        <v>244</v>
      </c>
      <c r="N7" s="51" t="s">
        <v>452</v>
      </c>
      <c r="O7" s="51" t="s">
        <v>453</v>
      </c>
      <c r="P7" s="51" t="s">
        <v>246</v>
      </c>
      <c r="Q7" s="100" t="s">
        <v>247</v>
      </c>
      <c r="R7" s="102"/>
      <c r="S7" s="30"/>
      <c r="T7" s="30"/>
      <c r="U7" s="30"/>
      <c r="V7" s="30"/>
      <c r="W7" s="30"/>
      <c r="X7" s="30"/>
    </row>
    <row r="8" spans="1:24" s="32" customFormat="1" ht="15" customHeight="1" x14ac:dyDescent="0.3">
      <c r="A8" s="95" t="s">
        <v>148</v>
      </c>
      <c r="B8" s="111" t="s">
        <v>144</v>
      </c>
      <c r="C8" s="95" t="s">
        <v>149</v>
      </c>
      <c r="D8" s="95" t="s">
        <v>312</v>
      </c>
      <c r="E8" s="95" t="s">
        <v>314</v>
      </c>
      <c r="F8" s="95" t="s">
        <v>142</v>
      </c>
      <c r="G8" s="120" t="s">
        <v>152</v>
      </c>
      <c r="H8" s="50" t="s">
        <v>249</v>
      </c>
      <c r="I8" s="50" t="s">
        <v>252</v>
      </c>
      <c r="J8" s="50" t="s">
        <v>440</v>
      </c>
      <c r="K8" s="50" t="s">
        <v>443</v>
      </c>
      <c r="L8" s="50" t="s">
        <v>311</v>
      </c>
      <c r="M8" s="50" t="s">
        <v>451</v>
      </c>
      <c r="N8" s="50" t="s">
        <v>443</v>
      </c>
      <c r="O8" s="50" t="s">
        <v>454</v>
      </c>
      <c r="P8" s="50" t="s">
        <v>220</v>
      </c>
      <c r="Q8" s="50" t="s">
        <v>156</v>
      </c>
      <c r="R8" s="50" t="s">
        <v>157</v>
      </c>
      <c r="S8" s="17"/>
      <c r="T8" s="17"/>
      <c r="U8" s="17"/>
      <c r="V8" s="17"/>
      <c r="W8" s="17"/>
    </row>
    <row r="9" spans="1:24" s="32" customFormat="1" ht="15" customHeight="1" thickBot="1" x14ac:dyDescent="0.35">
      <c r="A9" s="96"/>
      <c r="B9" s="112"/>
      <c r="C9" s="96"/>
      <c r="D9" s="96"/>
      <c r="E9" s="96"/>
      <c r="F9" s="96"/>
      <c r="G9" s="121"/>
      <c r="H9" s="57">
        <v>43534</v>
      </c>
      <c r="I9" s="57">
        <v>43541</v>
      </c>
      <c r="J9" s="57">
        <v>43569</v>
      </c>
      <c r="K9" s="57">
        <v>43583</v>
      </c>
      <c r="L9" s="57">
        <v>43611</v>
      </c>
      <c r="M9" s="57">
        <v>43709</v>
      </c>
      <c r="N9" s="57">
        <v>43751</v>
      </c>
      <c r="O9" s="57">
        <v>43786</v>
      </c>
      <c r="P9" s="57">
        <v>43836</v>
      </c>
      <c r="Q9" s="57">
        <v>43877</v>
      </c>
      <c r="R9" s="57">
        <v>43877</v>
      </c>
      <c r="S9" s="17"/>
      <c r="T9" s="17"/>
      <c r="U9" s="17"/>
      <c r="V9" s="17"/>
      <c r="W9" s="17"/>
    </row>
    <row r="10" spans="1:24" ht="6" customHeight="1" thickBot="1" x14ac:dyDescent="0.35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/>
      <c r="T10" s="18"/>
      <c r="U10" s="18"/>
      <c r="V10" s="18"/>
      <c r="W10" s="18"/>
      <c r="X10" s="18"/>
    </row>
    <row r="11" spans="1:24" ht="15" customHeight="1" thickBot="1" x14ac:dyDescent="0.35">
      <c r="A11" s="127">
        <v>1</v>
      </c>
      <c r="B11" s="66" t="str">
        <f>VLOOKUP(D11,Riepilogo!$A$4:$F$147,2,FALSE)</f>
        <v>PASSADOR RUGGERO DENIS</v>
      </c>
      <c r="C11" s="67" t="str">
        <f>VLOOKUP(D11,Riepilogo!$A$4:$F$147,3,FALSE)</f>
        <v>23/07/1962</v>
      </c>
      <c r="D11" s="66">
        <v>8987</v>
      </c>
      <c r="E11" s="66" t="str">
        <f>VLOOKUP(D11,Riepilogo!$A$4:$F$147,5,FALSE)</f>
        <v>ITA</v>
      </c>
      <c r="F11" s="68" t="str">
        <f>VLOOKUP(D11,Riepilogo!$A$4:$F$147,6,FALSE)</f>
        <v>GANDHI BADMINTON</v>
      </c>
      <c r="G11" s="88">
        <f>SUM(LARGE(H11:X11,{1,2,3,4,5,6}))</f>
        <v>1550</v>
      </c>
      <c r="H11" s="90">
        <v>250</v>
      </c>
      <c r="I11" s="22"/>
      <c r="J11" s="22">
        <v>300</v>
      </c>
      <c r="K11" s="22"/>
      <c r="L11" s="22">
        <v>250</v>
      </c>
      <c r="M11" s="22">
        <v>250</v>
      </c>
      <c r="N11" s="22">
        <v>250</v>
      </c>
      <c r="O11" s="22"/>
      <c r="P11" s="22">
        <v>250</v>
      </c>
      <c r="Q11" s="22"/>
      <c r="R11" s="13">
        <v>175</v>
      </c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ht="15" customHeight="1" thickBot="1" x14ac:dyDescent="0.35">
      <c r="A12" s="128">
        <v>2</v>
      </c>
      <c r="B12" s="47" t="str">
        <f>VLOOKUP(D12,Riepilogo!$A$4:$F$147,2,FALSE)</f>
        <v>BRENZONE MARIA ROBERTA</v>
      </c>
      <c r="C12" s="49" t="str">
        <f>VLOOKUP(D12,Riepilogo!$A$4:$F$147,3,FALSE)</f>
        <v>20/12/1963</v>
      </c>
      <c r="D12" s="47">
        <v>16192</v>
      </c>
      <c r="E12" s="47" t="str">
        <f>VLOOKUP(D12,Riepilogo!$A$4:$F$147,5,FALSE)</f>
        <v>ITA</v>
      </c>
      <c r="F12" s="69" t="str">
        <f>VLOOKUP(D12,Riepilogo!$A$4:$F$147,6,FALSE)</f>
        <v>GANDHI BADMINTON</v>
      </c>
      <c r="G12" s="88">
        <f>SUM(LARGE(H12:X12,{1,2,3,4,5,6}))</f>
        <v>1550</v>
      </c>
      <c r="H12" s="91">
        <v>250</v>
      </c>
      <c r="I12" s="21"/>
      <c r="J12" s="21">
        <v>300</v>
      </c>
      <c r="K12" s="21"/>
      <c r="L12" s="21">
        <v>250</v>
      </c>
      <c r="M12" s="21">
        <v>250</v>
      </c>
      <c r="N12" s="21">
        <v>250</v>
      </c>
      <c r="O12" s="21"/>
      <c r="P12" s="21">
        <v>250</v>
      </c>
      <c r="Q12" s="21"/>
      <c r="R12" s="15">
        <v>175</v>
      </c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ht="15" customHeight="1" thickBot="1" x14ac:dyDescent="0.35">
      <c r="A13" s="128">
        <v>3</v>
      </c>
      <c r="B13" s="47" t="str">
        <f>VLOOKUP(D13,Riepilogo!$A$4:$F$147,2,FALSE)</f>
        <v>LAKATOS KATALIN</v>
      </c>
      <c r="C13" s="49" t="str">
        <f>VLOOKUP(D13,Riepilogo!$A$4:$F$147,3,FALSE)</f>
        <v>27/12/1972</v>
      </c>
      <c r="D13" s="47">
        <v>12496</v>
      </c>
      <c r="E13" s="47" t="str">
        <f>VLOOKUP(D13,Riepilogo!$A$4:$F$147,5,FALSE)</f>
        <v>ITA</v>
      </c>
      <c r="F13" s="69" t="str">
        <f>VLOOKUP(D13,Riepilogo!$A$4:$F$147,6,FALSE)</f>
        <v>LARIO BC</v>
      </c>
      <c r="G13" s="88">
        <f>SUM(LARGE(H13:X13,{1,2,3,4,5,6}))</f>
        <v>1463</v>
      </c>
      <c r="H13" s="91">
        <v>250</v>
      </c>
      <c r="I13" s="21"/>
      <c r="J13" s="21"/>
      <c r="K13" s="21">
        <v>250</v>
      </c>
      <c r="L13" s="21">
        <v>250</v>
      </c>
      <c r="M13" s="21"/>
      <c r="N13" s="21">
        <v>250</v>
      </c>
      <c r="O13" s="21">
        <v>250</v>
      </c>
      <c r="P13" s="21">
        <v>213</v>
      </c>
      <c r="Q13" s="21"/>
      <c r="R13" s="15"/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ht="15" customHeight="1" thickBot="1" x14ac:dyDescent="0.35">
      <c r="A14" s="128">
        <v>4</v>
      </c>
      <c r="B14" s="47" t="str">
        <f>VLOOKUP(D14,Riepilogo!$A$4:$F$147,2,FALSE)</f>
        <v>DONOVAN JOHN JOSEPH</v>
      </c>
      <c r="C14" s="49" t="str">
        <f>VLOOKUP(D14,Riepilogo!$A$4:$F$147,3,FALSE)</f>
        <v>27/08/1981</v>
      </c>
      <c r="D14" s="47">
        <v>11037</v>
      </c>
      <c r="E14" s="47" t="str">
        <f>VLOOKUP(D14,Riepilogo!$A$4:$F$147,5,FALSE)</f>
        <v>IRL</v>
      </c>
      <c r="F14" s="69" t="str">
        <f>VLOOKUP(D14,Riepilogo!$A$4:$F$147,6,FALSE)</f>
        <v>POL BAGNATICA</v>
      </c>
      <c r="G14" s="88">
        <f>SUM(LARGE(H14:X14,{1,2,3,4,5,6}))</f>
        <v>1463</v>
      </c>
      <c r="H14" s="91">
        <v>250</v>
      </c>
      <c r="I14" s="21"/>
      <c r="J14" s="21"/>
      <c r="K14" s="21">
        <v>250</v>
      </c>
      <c r="L14" s="21">
        <v>250</v>
      </c>
      <c r="M14" s="21"/>
      <c r="N14" s="21">
        <v>250</v>
      </c>
      <c r="O14" s="21">
        <v>250</v>
      </c>
      <c r="P14" s="21">
        <v>213</v>
      </c>
      <c r="Q14" s="21"/>
      <c r="R14" s="15"/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ht="15" customHeight="1" thickBot="1" x14ac:dyDescent="0.35">
      <c r="A15" s="128">
        <v>5</v>
      </c>
      <c r="B15" s="47" t="str">
        <f>VLOOKUP(D15,Riepilogo!$A$4:$F$147,2,FALSE)</f>
        <v>BETTONI FLAVIO</v>
      </c>
      <c r="C15" s="49" t="str">
        <f>VLOOKUP(D15,Riepilogo!$A$4:$F$147,3,FALSE)</f>
        <v>16/03/1963</v>
      </c>
      <c r="D15" s="47">
        <v>11041</v>
      </c>
      <c r="E15" s="47" t="str">
        <f>VLOOKUP(D15,Riepilogo!$A$4:$F$147,5,FALSE)</f>
        <v>ITA</v>
      </c>
      <c r="F15" s="69" t="str">
        <f>VLOOKUP(D15,Riepilogo!$A$4:$F$147,6,FALSE)</f>
        <v>CUS BERGAMO</v>
      </c>
      <c r="G15" s="88">
        <f>SUM(LARGE(H15:X15,{1,2,3,4,5,6}))</f>
        <v>1364</v>
      </c>
      <c r="H15" s="91">
        <v>250</v>
      </c>
      <c r="I15" s="21"/>
      <c r="J15" s="21">
        <v>300</v>
      </c>
      <c r="K15" s="21"/>
      <c r="L15" s="21"/>
      <c r="M15" s="21">
        <v>213</v>
      </c>
      <c r="N15" s="21">
        <v>213</v>
      </c>
      <c r="O15" s="21">
        <v>213</v>
      </c>
      <c r="P15" s="21">
        <v>175</v>
      </c>
      <c r="Q15" s="21"/>
      <c r="R15" s="15"/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ht="15" customHeight="1" thickBot="1" x14ac:dyDescent="0.35">
      <c r="A16" s="128">
        <v>6</v>
      </c>
      <c r="B16" s="47" t="str">
        <f>VLOOKUP(D16,Riepilogo!$A$4:$F$147,2,FALSE)</f>
        <v>MARCHESINI SARA</v>
      </c>
      <c r="C16" s="49" t="str">
        <f>VLOOKUP(D16,Riepilogo!$A$4:$F$147,3,FALSE)</f>
        <v>29/10/1966</v>
      </c>
      <c r="D16" s="47">
        <v>11038</v>
      </c>
      <c r="E16" s="47" t="str">
        <f>VLOOKUP(D16,Riepilogo!$A$4:$F$147,5,FALSE)</f>
        <v>ITA</v>
      </c>
      <c r="F16" s="69" t="str">
        <f>VLOOKUP(D16,Riepilogo!$A$4:$F$147,6,FALSE)</f>
        <v>CUS BERGAMO</v>
      </c>
      <c r="G16" s="88">
        <f>SUM(LARGE(H16:X16,{1,2,3,4,5,6}))</f>
        <v>1364</v>
      </c>
      <c r="H16" s="91">
        <v>250</v>
      </c>
      <c r="I16" s="21"/>
      <c r="J16" s="21">
        <v>300</v>
      </c>
      <c r="K16" s="21"/>
      <c r="L16" s="21"/>
      <c r="M16" s="21">
        <v>213</v>
      </c>
      <c r="N16" s="21">
        <v>213</v>
      </c>
      <c r="O16" s="21">
        <v>213</v>
      </c>
      <c r="P16" s="21">
        <v>175</v>
      </c>
      <c r="Q16" s="21"/>
      <c r="R16" s="15"/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ht="15" customHeight="1" thickBot="1" x14ac:dyDescent="0.35">
      <c r="A17" s="128">
        <v>7</v>
      </c>
      <c r="B17" s="47" t="str">
        <f>VLOOKUP(D17,Riepilogo!$A$4:$F$147,2,FALSE)</f>
        <v>BIZZOTTO ALESSANDRO</v>
      </c>
      <c r="C17" s="49" t="str">
        <f>VLOOKUP(D17,Riepilogo!$A$4:$F$147,3,FALSE)</f>
        <v>26/06/1965</v>
      </c>
      <c r="D17" s="47">
        <v>40248</v>
      </c>
      <c r="E17" s="47" t="str">
        <f>VLOOKUP(D17,Riepilogo!$A$4:$F$147,5,FALSE)</f>
        <v>ITA</v>
      </c>
      <c r="F17" s="69" t="str">
        <f>VLOOKUP(D17,Riepilogo!$A$4:$F$147,6,FALSE)</f>
        <v>15 ZERO</v>
      </c>
      <c r="G17" s="88">
        <f>SUM(LARGE(H17:X17,{1,2,3,4,5,6}))</f>
        <v>1118</v>
      </c>
      <c r="H17" s="91"/>
      <c r="I17" s="21"/>
      <c r="J17" s="21">
        <v>205</v>
      </c>
      <c r="K17" s="21">
        <v>213</v>
      </c>
      <c r="L17" s="21">
        <v>175</v>
      </c>
      <c r="M17" s="21"/>
      <c r="N17" s="21">
        <v>175</v>
      </c>
      <c r="O17" s="21">
        <v>175</v>
      </c>
      <c r="P17" s="21">
        <v>137</v>
      </c>
      <c r="Q17" s="21"/>
      <c r="R17" s="15">
        <v>175</v>
      </c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ht="15" customHeight="1" thickBot="1" x14ac:dyDescent="0.35">
      <c r="A18" s="128">
        <v>8</v>
      </c>
      <c r="B18" s="47" t="str">
        <f>VLOOKUP(D18,Riepilogo!$A$4:$F$147,2,FALSE)</f>
        <v>GARGANO SANDRA</v>
      </c>
      <c r="C18" s="49" t="str">
        <f>VLOOKUP(D18,Riepilogo!$A$4:$F$147,3,FALSE)</f>
        <v>30/08/1968</v>
      </c>
      <c r="D18" s="47">
        <v>10246</v>
      </c>
      <c r="E18" s="47" t="str">
        <f>VLOOKUP(D18,Riepilogo!$A$4:$F$147,5,FALSE)</f>
        <v>ITA</v>
      </c>
      <c r="F18" s="69" t="str">
        <f>VLOOKUP(D18,Riepilogo!$A$4:$F$147,6,FALSE)</f>
        <v>15 ZERO</v>
      </c>
      <c r="G18" s="88">
        <f>SUM(LARGE(H18:X18,{1,2,3,4,5,6}))</f>
        <v>1118</v>
      </c>
      <c r="H18" s="91"/>
      <c r="I18" s="21"/>
      <c r="J18" s="21">
        <v>205</v>
      </c>
      <c r="K18" s="21">
        <v>213</v>
      </c>
      <c r="L18" s="21">
        <v>175</v>
      </c>
      <c r="M18" s="21"/>
      <c r="N18" s="21">
        <v>175</v>
      </c>
      <c r="O18" s="21">
        <v>175</v>
      </c>
      <c r="P18" s="21">
        <v>137</v>
      </c>
      <c r="Q18" s="21"/>
      <c r="R18" s="15">
        <v>175</v>
      </c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ht="15" customHeight="1" thickBot="1" x14ac:dyDescent="0.35">
      <c r="A19" s="128">
        <v>9</v>
      </c>
      <c r="B19" s="47" t="str">
        <f>VLOOKUP(D19,Riepilogo!$A$4:$F$147,2,FALSE)</f>
        <v>KLOTZNER MARIA THERESIA</v>
      </c>
      <c r="C19" s="49" t="str">
        <f>VLOOKUP(D19,Riepilogo!$A$4:$F$147,3,FALSE)</f>
        <v>01/06/1960</v>
      </c>
      <c r="D19" s="47">
        <v>10109</v>
      </c>
      <c r="E19" s="47" t="str">
        <f>VLOOKUP(D19,Riepilogo!$A$4:$F$147,5,FALSE)</f>
        <v>ITA</v>
      </c>
      <c r="F19" s="69" t="str">
        <f>VLOOKUP(D19,Riepilogo!$A$4:$F$147,6,FALSE)</f>
        <v>SC MERAN</v>
      </c>
      <c r="G19" s="88">
        <f>SUM(LARGE(H19:X19,{1,2,3,4,5,6}))</f>
        <v>929</v>
      </c>
      <c r="H19" s="91"/>
      <c r="I19" s="21"/>
      <c r="J19" s="21">
        <v>253</v>
      </c>
      <c r="K19" s="21"/>
      <c r="L19" s="21">
        <v>213</v>
      </c>
      <c r="M19" s="21"/>
      <c r="N19" s="21"/>
      <c r="O19" s="21">
        <v>250</v>
      </c>
      <c r="P19" s="21">
        <v>213</v>
      </c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ht="15" customHeight="1" thickBot="1" x14ac:dyDescent="0.35">
      <c r="A20" s="128">
        <v>10</v>
      </c>
      <c r="B20" s="47" t="str">
        <f>VLOOKUP(D20,Riepilogo!$A$4:$F$147,2,FALSE)</f>
        <v>FREI JOACHIM</v>
      </c>
      <c r="C20" s="49" t="str">
        <f>VLOOKUP(D20,Riepilogo!$A$4:$F$147,3,FALSE)</f>
        <v>01/05/1971</v>
      </c>
      <c r="D20" s="47">
        <v>30728</v>
      </c>
      <c r="E20" s="47" t="str">
        <f>VLOOKUP(D20,Riepilogo!$A$4:$F$147,5,FALSE)</f>
        <v>ITA</v>
      </c>
      <c r="F20" s="69" t="str">
        <f>VLOOKUP(D20,Riepilogo!$A$4:$F$147,6,FALSE)</f>
        <v>SC MERAN</v>
      </c>
      <c r="G20" s="88">
        <f>SUM(LARGE(H20:X20,{1,2,3,4,5,6}))</f>
        <v>891</v>
      </c>
      <c r="H20" s="91"/>
      <c r="I20" s="21"/>
      <c r="J20" s="21">
        <v>253</v>
      </c>
      <c r="K20" s="21"/>
      <c r="L20" s="21">
        <v>175</v>
      </c>
      <c r="M20" s="21"/>
      <c r="N20" s="21"/>
      <c r="O20" s="21">
        <v>213</v>
      </c>
      <c r="P20" s="21">
        <v>250</v>
      </c>
      <c r="Q20" s="21"/>
      <c r="R20" s="15"/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ht="15" customHeight="1" thickBot="1" x14ac:dyDescent="0.35">
      <c r="A21" s="128">
        <v>11</v>
      </c>
      <c r="B21" s="47" t="str">
        <f>VLOOKUP(D21,Riepilogo!$A$4:$F$147,2,FALSE)</f>
        <v>HOFER KONRAD</v>
      </c>
      <c r="C21" s="49" t="str">
        <f>VLOOKUP(D21,Riepilogo!$A$4:$F$147,3,FALSE)</f>
        <v>12/03/1966</v>
      </c>
      <c r="D21" s="47">
        <v>41945</v>
      </c>
      <c r="E21" s="47" t="str">
        <f>VLOOKUP(D21,Riepilogo!$A$4:$F$147,5,FALSE)</f>
        <v>ITA</v>
      </c>
      <c r="F21" s="69" t="str">
        <f>VLOOKUP(D21,Riepilogo!$A$4:$F$147,6,FALSE)</f>
        <v>ASV MARLING</v>
      </c>
      <c r="G21" s="88">
        <f>SUM(LARGE(H21:X21,{1,2,3,4,5,6}))</f>
        <v>853</v>
      </c>
      <c r="H21" s="91"/>
      <c r="I21" s="21"/>
      <c r="J21" s="21">
        <v>253</v>
      </c>
      <c r="K21" s="21"/>
      <c r="L21" s="21"/>
      <c r="M21" s="21"/>
      <c r="N21" s="21">
        <v>213</v>
      </c>
      <c r="O21" s="21">
        <v>250</v>
      </c>
      <c r="P21" s="21">
        <v>137</v>
      </c>
      <c r="Q21" s="21"/>
      <c r="R21" s="15"/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ht="15" customHeight="1" thickBot="1" x14ac:dyDescent="0.35">
      <c r="A22" s="128">
        <v>12</v>
      </c>
      <c r="B22" s="47" t="str">
        <f>VLOOKUP(D22,Riepilogo!$A$4:$F$147,2,FALSE)</f>
        <v>ZANOTTO MARIA FEDERICA</v>
      </c>
      <c r="C22" s="49" t="str">
        <f>VLOOKUP(D22,Riepilogo!$A$4:$F$147,3,FALSE)</f>
        <v>30/01/1971</v>
      </c>
      <c r="D22" s="47">
        <v>35781</v>
      </c>
      <c r="E22" s="47" t="str">
        <f>VLOOKUP(D22,Riepilogo!$A$4:$F$147,5,FALSE)</f>
        <v>ITA</v>
      </c>
      <c r="F22" s="69" t="str">
        <f>VLOOKUP(D22,Riepilogo!$A$4:$F$147,6,FALSE)</f>
        <v>ITIS MARCONI</v>
      </c>
      <c r="G22" s="88">
        <f>SUM(LARGE(H22:X22,{1,2,3,4,5,6}))</f>
        <v>778</v>
      </c>
      <c r="H22" s="91"/>
      <c r="I22" s="21"/>
      <c r="J22" s="21">
        <v>253</v>
      </c>
      <c r="K22" s="21"/>
      <c r="L22" s="21"/>
      <c r="M22" s="21"/>
      <c r="N22" s="21">
        <v>213</v>
      </c>
      <c r="O22" s="21">
        <v>175</v>
      </c>
      <c r="P22" s="21">
        <v>137</v>
      </c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ht="15" customHeight="1" thickBot="1" x14ac:dyDescent="0.35">
      <c r="A23" s="128">
        <v>13</v>
      </c>
      <c r="B23" s="47" t="str">
        <f>VLOOKUP(D23,Riepilogo!$A$4:$F$147,2,FALSE)</f>
        <v>PARDATSCHER WILLRAM</v>
      </c>
      <c r="C23" s="49" t="str">
        <f>VLOOKUP(D23,Riepilogo!$A$4:$F$147,3,FALSE)</f>
        <v>24/12/1958</v>
      </c>
      <c r="D23" s="47">
        <v>10103</v>
      </c>
      <c r="E23" s="47" t="str">
        <f>VLOOKUP(D23,Riepilogo!$A$4:$F$147,5,FALSE)</f>
        <v>ITA</v>
      </c>
      <c r="F23" s="69" t="str">
        <f>VLOOKUP(D23,Riepilogo!$A$4:$F$147,6,FALSE)</f>
        <v>SC MERAN</v>
      </c>
      <c r="G23" s="88">
        <f>SUM(LARGE(H23:X23,{1,2,3,4,5,6}))</f>
        <v>679</v>
      </c>
      <c r="H23" s="91"/>
      <c r="I23" s="21"/>
      <c r="J23" s="21">
        <v>253</v>
      </c>
      <c r="K23" s="21"/>
      <c r="L23" s="21">
        <v>213</v>
      </c>
      <c r="M23" s="21"/>
      <c r="N23" s="21"/>
      <c r="O23" s="21"/>
      <c r="P23" s="21">
        <v>213</v>
      </c>
      <c r="Q23" s="21"/>
      <c r="R23" s="15"/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ht="15" customHeight="1" thickBot="1" x14ac:dyDescent="0.35">
      <c r="A24" s="128">
        <v>14</v>
      </c>
      <c r="B24" s="47" t="str">
        <f>VLOOKUP(D24,Riepilogo!$A$4:$F$147,2,FALSE)</f>
        <v>BRANCA MARIA</v>
      </c>
      <c r="C24" s="49" t="str">
        <f>VLOOKUP(D24,Riepilogo!$A$4:$F$147,3,FALSE)</f>
        <v>28/04/1961</v>
      </c>
      <c r="D24" s="47">
        <v>38567</v>
      </c>
      <c r="E24" s="47" t="str">
        <f>VLOOKUP(D24,Riepilogo!$A$4:$F$147,5,FALSE)</f>
        <v>ITA</v>
      </c>
      <c r="F24" s="69" t="str">
        <f>VLOOKUP(D24,Riepilogo!$A$4:$F$147,6,FALSE)</f>
        <v>BRESCIA SPORT PIU'</v>
      </c>
      <c r="G24" s="88">
        <f>SUM(LARGE(H24:X24,{1,2,3,4,5,6}))</f>
        <v>662</v>
      </c>
      <c r="H24" s="91">
        <v>175</v>
      </c>
      <c r="I24" s="21"/>
      <c r="J24" s="21"/>
      <c r="K24" s="21">
        <v>175</v>
      </c>
      <c r="L24" s="21">
        <v>175</v>
      </c>
      <c r="M24" s="21"/>
      <c r="N24" s="21"/>
      <c r="O24" s="21">
        <v>137</v>
      </c>
      <c r="P24" s="21"/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ht="15" customHeight="1" thickBot="1" x14ac:dyDescent="0.35">
      <c r="A25" s="128">
        <v>15</v>
      </c>
      <c r="B25" s="47" t="str">
        <f>VLOOKUP(D25,Riepilogo!$A$4:$F$147,2,FALSE)</f>
        <v>MILANI EDVIDIO</v>
      </c>
      <c r="C25" s="49" t="str">
        <f>VLOOKUP(D25,Riepilogo!$A$4:$F$147,3,FALSE)</f>
        <v>14/05/1965</v>
      </c>
      <c r="D25" s="47">
        <v>101758</v>
      </c>
      <c r="E25" s="47" t="str">
        <f>VLOOKUP(D25,Riepilogo!$A$4:$F$147,5,FALSE)</f>
        <v>ITA</v>
      </c>
      <c r="F25" s="69" t="str">
        <f>VLOOKUP(D25,Riepilogo!$A$4:$F$147,6,FALSE)</f>
        <v>LARIO BC</v>
      </c>
      <c r="G25" s="88">
        <f>SUM(LARGE(H25:X25,{1,2,3,4,5,6}))</f>
        <v>662</v>
      </c>
      <c r="H25" s="91">
        <v>213</v>
      </c>
      <c r="I25" s="21"/>
      <c r="J25" s="21"/>
      <c r="K25" s="21">
        <v>175</v>
      </c>
      <c r="L25" s="21"/>
      <c r="M25" s="21"/>
      <c r="N25" s="21"/>
      <c r="O25" s="21"/>
      <c r="P25" s="21">
        <v>137</v>
      </c>
      <c r="Q25" s="21"/>
      <c r="R25" s="15">
        <v>137</v>
      </c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ht="15" customHeight="1" thickBot="1" x14ac:dyDescent="0.35">
      <c r="A26" s="128">
        <v>16</v>
      </c>
      <c r="B26" s="47" t="str">
        <f>VLOOKUP(D26,Riepilogo!$A$4:$F$147,2,FALSE)</f>
        <v>VERDORFER KATHRIN</v>
      </c>
      <c r="C26" s="49" t="str">
        <f>VLOOKUP(D26,Riepilogo!$A$4:$F$147,3,FALSE)</f>
        <v>14/07/1978</v>
      </c>
      <c r="D26" s="47">
        <v>95370</v>
      </c>
      <c r="E26" s="47" t="str">
        <f>VLOOKUP(D26,Riepilogo!$A$4:$F$147,5,FALSE)</f>
        <v>ITA</v>
      </c>
      <c r="F26" s="69" t="str">
        <f>VLOOKUP(D26,Riepilogo!$A$4:$F$147,6,FALSE)</f>
        <v>SC MERAN</v>
      </c>
      <c r="G26" s="88">
        <f>SUM(LARGE(H26:X26,{1,2,3,4,5,6}))</f>
        <v>638</v>
      </c>
      <c r="H26" s="91"/>
      <c r="I26" s="21"/>
      <c r="J26" s="21"/>
      <c r="K26" s="21"/>
      <c r="L26" s="21">
        <v>175</v>
      </c>
      <c r="M26" s="21"/>
      <c r="N26" s="21"/>
      <c r="O26" s="21">
        <v>213</v>
      </c>
      <c r="P26" s="21">
        <v>250</v>
      </c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ht="15" customHeight="1" thickBot="1" x14ac:dyDescent="0.35">
      <c r="A27" s="128">
        <v>17</v>
      </c>
      <c r="B27" s="47" t="str">
        <f>VLOOKUP(D27,Riepilogo!$A$4:$F$147,2,FALSE)</f>
        <v>DOERING SABINE</v>
      </c>
      <c r="C27" s="49" t="str">
        <f>VLOOKUP(D27,Riepilogo!$A$4:$F$147,3,FALSE)</f>
        <v>03/05/1969</v>
      </c>
      <c r="D27" s="47">
        <v>23252</v>
      </c>
      <c r="E27" s="47" t="str">
        <f>VLOOKUP(D27,Riepilogo!$A$4:$F$147,5,FALSE)</f>
        <v>GER</v>
      </c>
      <c r="F27" s="69" t="str">
        <f>VLOOKUP(D27,Riepilogo!$A$4:$F$147,6,FALSE)</f>
        <v>15 ZERO</v>
      </c>
      <c r="G27" s="88">
        <f>SUM(LARGE(H27:X27,{1,2,3,4,5,6}))</f>
        <v>601</v>
      </c>
      <c r="H27" s="91"/>
      <c r="I27" s="21"/>
      <c r="J27" s="21"/>
      <c r="K27" s="21"/>
      <c r="L27" s="21">
        <v>213</v>
      </c>
      <c r="M27" s="21"/>
      <c r="N27" s="21"/>
      <c r="O27" s="21"/>
      <c r="P27" s="21">
        <v>175</v>
      </c>
      <c r="Q27" s="21"/>
      <c r="R27" s="15">
        <v>213</v>
      </c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ht="15" customHeight="1" thickBot="1" x14ac:dyDescent="0.35">
      <c r="A28" s="128">
        <v>18</v>
      </c>
      <c r="B28" s="47" t="str">
        <f>VLOOKUP(D28,Riepilogo!$A$4:$F$147,2,FALSE)</f>
        <v>APPUHAMY SOLAN ARACHCHIGE ROHAN AUGUSTUS</v>
      </c>
      <c r="C28" s="49" t="str">
        <f>VLOOKUP(D28,Riepilogo!$A$4:$F$147,3,FALSE)</f>
        <v>12/08/1969</v>
      </c>
      <c r="D28" s="47">
        <v>176476</v>
      </c>
      <c r="E28" s="47" t="str">
        <f>VLOOKUP(D28,Riepilogo!$A$4:$F$147,5,FALSE)</f>
        <v>SRI</v>
      </c>
      <c r="F28" s="69" t="str">
        <f>VLOOKUP(D28,Riepilogo!$A$4:$F$147,6,FALSE)</f>
        <v>15 ZERO</v>
      </c>
      <c r="G28" s="88">
        <f>SUM(LARGE(H28:X28,{1,2,3,4,5,6}))</f>
        <v>601</v>
      </c>
      <c r="H28" s="91"/>
      <c r="I28" s="21"/>
      <c r="J28" s="21"/>
      <c r="K28" s="21"/>
      <c r="L28" s="21">
        <v>213</v>
      </c>
      <c r="M28" s="21"/>
      <c r="N28" s="21"/>
      <c r="O28" s="21"/>
      <c r="P28" s="21">
        <v>175</v>
      </c>
      <c r="Q28" s="21"/>
      <c r="R28" s="15">
        <v>213</v>
      </c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ht="15" customHeight="1" thickBot="1" x14ac:dyDescent="0.35">
      <c r="A29" s="128">
        <v>19</v>
      </c>
      <c r="B29" s="47" t="str">
        <f>VLOOKUP(D29,Riepilogo!$A$4:$F$147,2,FALSE)</f>
        <v>VOLPI FERDINANDO</v>
      </c>
      <c r="C29" s="49" t="str">
        <f>VLOOKUP(D29,Riepilogo!$A$4:$F$147,3,FALSE)</f>
        <v>04/07/1960</v>
      </c>
      <c r="D29" s="47">
        <v>38572</v>
      </c>
      <c r="E29" s="47" t="str">
        <f>VLOOKUP(D29,Riepilogo!$A$4:$F$147,5,FALSE)</f>
        <v>ITA</v>
      </c>
      <c r="F29" s="69" t="str">
        <f>VLOOKUP(D29,Riepilogo!$A$4:$F$147,6,FALSE)</f>
        <v>BRESCIA SPORT PIU'</v>
      </c>
      <c r="G29" s="88">
        <f>SUM(LARGE(H29:X29,{1,2,3,4,5,6}))</f>
        <v>600</v>
      </c>
      <c r="H29" s="91">
        <v>213</v>
      </c>
      <c r="I29" s="21"/>
      <c r="J29" s="21"/>
      <c r="K29" s="21"/>
      <c r="L29" s="21">
        <v>137</v>
      </c>
      <c r="M29" s="21"/>
      <c r="N29" s="21"/>
      <c r="O29" s="21"/>
      <c r="P29" s="21"/>
      <c r="Q29" s="21">
        <v>250</v>
      </c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ht="15" customHeight="1" thickBot="1" x14ac:dyDescent="0.35">
      <c r="A30" s="128">
        <v>20</v>
      </c>
      <c r="B30" s="47" t="str">
        <f>VLOOKUP(D30,Riepilogo!$A$4:$F$147,2,FALSE)</f>
        <v>VEDAGIRI JAYAKUMAR</v>
      </c>
      <c r="C30" s="49" t="str">
        <f>VLOOKUP(D30,Riepilogo!$A$4:$F$147,3,FALSE)</f>
        <v>15/03/1979</v>
      </c>
      <c r="D30" s="47">
        <v>16194</v>
      </c>
      <c r="E30" s="47" t="str">
        <f>VLOOKUP(D30,Riepilogo!$A$4:$F$147,5,FALSE)</f>
        <v>IND</v>
      </c>
      <c r="F30" s="69" t="str">
        <f>VLOOKUP(D30,Riepilogo!$A$4:$F$147,6,FALSE)</f>
        <v>POL 2B</v>
      </c>
      <c r="G30" s="88">
        <f>SUM(LARGE(H30:X30,{1,2,3,4,5,6}))</f>
        <v>563</v>
      </c>
      <c r="H30" s="91">
        <v>213</v>
      </c>
      <c r="I30" s="21"/>
      <c r="J30" s="21"/>
      <c r="K30" s="21"/>
      <c r="L30" s="21">
        <v>175</v>
      </c>
      <c r="M30" s="21"/>
      <c r="N30" s="21">
        <v>175</v>
      </c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ht="15" customHeight="1" thickBot="1" x14ac:dyDescent="0.35">
      <c r="A31" s="128">
        <v>21</v>
      </c>
      <c r="B31" s="47" t="str">
        <f>VLOOKUP(D31,Riepilogo!$A$4:$F$147,2,FALSE)</f>
        <v>POLETTI PAOLO</v>
      </c>
      <c r="C31" s="49" t="str">
        <f>VLOOKUP(D31,Riepilogo!$A$4:$F$147,3,FALSE)</f>
        <v>29/09/1964</v>
      </c>
      <c r="D31" s="47">
        <v>22328</v>
      </c>
      <c r="E31" s="47" t="str">
        <f>VLOOKUP(D31,Riepilogo!$A$4:$F$147,5,FALSE)</f>
        <v>ITA</v>
      </c>
      <c r="F31" s="69" t="str">
        <f>VLOOKUP(D31,Riepilogo!$A$4:$F$147,6,FALSE)</f>
        <v>LARIO BC</v>
      </c>
      <c r="G31" s="88">
        <f>SUM(LARGE(H31:X31,{1,2,3,4,5,6}))</f>
        <v>525</v>
      </c>
      <c r="H31" s="91">
        <v>175</v>
      </c>
      <c r="I31" s="21"/>
      <c r="J31" s="21"/>
      <c r="K31" s="21">
        <v>175</v>
      </c>
      <c r="L31" s="21"/>
      <c r="M31" s="21"/>
      <c r="N31" s="21"/>
      <c r="O31" s="21">
        <v>175</v>
      </c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ht="15" customHeight="1" thickBot="1" x14ac:dyDescent="0.35">
      <c r="A32" s="128">
        <v>22</v>
      </c>
      <c r="B32" s="47" t="str">
        <f>VLOOKUP(D32,Riepilogo!$A$4:$F$147,2,FALSE)</f>
        <v>SALE GIOVANNA</v>
      </c>
      <c r="C32" s="49" t="str">
        <f>VLOOKUP(D32,Riepilogo!$A$4:$F$147,3,FALSE)</f>
        <v>14/03/1967</v>
      </c>
      <c r="D32" s="47">
        <v>16291</v>
      </c>
      <c r="E32" s="47" t="str">
        <f>VLOOKUP(D32,Riepilogo!$A$4:$F$147,5,FALSE)</f>
        <v>ITA</v>
      </c>
      <c r="F32" s="69" t="str">
        <f>VLOOKUP(D32,Riepilogo!$A$4:$F$147,6,FALSE)</f>
        <v>LARIO BC</v>
      </c>
      <c r="G32" s="88">
        <f>SUM(LARGE(H32:X32,{1,2,3,4,5,6}))</f>
        <v>525</v>
      </c>
      <c r="H32" s="91">
        <v>175</v>
      </c>
      <c r="I32" s="21"/>
      <c r="J32" s="21"/>
      <c r="K32" s="21">
        <v>175</v>
      </c>
      <c r="L32" s="21"/>
      <c r="M32" s="21"/>
      <c r="N32" s="21"/>
      <c r="O32" s="21">
        <v>175</v>
      </c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ht="15" customHeight="1" thickBot="1" x14ac:dyDescent="0.35">
      <c r="A33" s="128">
        <v>23</v>
      </c>
      <c r="B33" s="47" t="str">
        <f>VLOOKUP(D33,Riepilogo!$A$4:$F$147,2,FALSE)</f>
        <v>FAVA ROBERTO PIETRO NINO</v>
      </c>
      <c r="C33" s="49" t="str">
        <f>VLOOKUP(D33,Riepilogo!$A$4:$F$147,3,FALSE)</f>
        <v>30/04/1952</v>
      </c>
      <c r="D33" s="47">
        <v>13892</v>
      </c>
      <c r="E33" s="47" t="str">
        <f>VLOOKUP(D33,Riepilogo!$A$4:$F$147,5,FALSE)</f>
        <v>ITA</v>
      </c>
      <c r="F33" s="69" t="str">
        <f>VLOOKUP(D33,Riepilogo!$A$4:$F$147,6,FALSE)</f>
        <v>GIOKO</v>
      </c>
      <c r="G33" s="88">
        <f>SUM(LARGE(H33:X33,{1,2,3,4,5,6}))</f>
        <v>517</v>
      </c>
      <c r="H33" s="91"/>
      <c r="I33" s="21"/>
      <c r="J33" s="21">
        <v>205</v>
      </c>
      <c r="K33" s="21"/>
      <c r="L33" s="21"/>
      <c r="M33" s="21"/>
      <c r="N33" s="21">
        <v>175</v>
      </c>
      <c r="O33" s="21"/>
      <c r="P33" s="21"/>
      <c r="Q33" s="21"/>
      <c r="R33" s="15">
        <v>137</v>
      </c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ht="15" customHeight="1" thickBot="1" x14ac:dyDescent="0.35">
      <c r="A34" s="128">
        <v>24</v>
      </c>
      <c r="B34" s="47" t="str">
        <f>VLOOKUP(D34,Riepilogo!$A$4:$F$147,2,FALSE)</f>
        <v>MARUBINI LAURA</v>
      </c>
      <c r="C34" s="49" t="str">
        <f>VLOOKUP(D34,Riepilogo!$A$4:$F$147,3,FALSE)</f>
        <v>01/01/1961</v>
      </c>
      <c r="D34" s="47">
        <v>50174</v>
      </c>
      <c r="E34" s="47" t="str">
        <f>VLOOKUP(D34,Riepilogo!$A$4:$F$147,5,FALSE)</f>
        <v>ITA</v>
      </c>
      <c r="F34" s="69" t="str">
        <f>VLOOKUP(D34,Riepilogo!$A$4:$F$147,6,FALSE)</f>
        <v>GIOKO</v>
      </c>
      <c r="G34" s="88">
        <f>SUM(LARGE(H34:X34,{1,2,3,4,5,6}))</f>
        <v>517</v>
      </c>
      <c r="H34" s="91"/>
      <c r="I34" s="21"/>
      <c r="J34" s="21">
        <v>205</v>
      </c>
      <c r="K34" s="21"/>
      <c r="L34" s="21"/>
      <c r="M34" s="21"/>
      <c r="N34" s="21">
        <v>175</v>
      </c>
      <c r="O34" s="21"/>
      <c r="P34" s="21"/>
      <c r="Q34" s="21"/>
      <c r="R34" s="15">
        <v>137</v>
      </c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ht="15" customHeight="1" thickBot="1" x14ac:dyDescent="0.35">
      <c r="A35" s="128">
        <v>25</v>
      </c>
      <c r="B35" s="47" t="str">
        <f>VLOOKUP(D35,Riepilogo!$A$4:$F$147,2,FALSE)</f>
        <v>FASANOTTO PIERO</v>
      </c>
      <c r="C35" s="49" t="str">
        <f>VLOOKUP(D35,Riepilogo!$A$4:$F$147,3,FALSE)</f>
        <v>25/09/1963</v>
      </c>
      <c r="D35" s="47">
        <v>38568</v>
      </c>
      <c r="E35" s="47" t="str">
        <f>VLOOKUP(D35,Riepilogo!$A$4:$F$147,5,FALSE)</f>
        <v>ITA</v>
      </c>
      <c r="F35" s="69" t="str">
        <f>VLOOKUP(D35,Riepilogo!$A$4:$F$147,6,FALSE)</f>
        <v>BRESCIA SPORT PIU'</v>
      </c>
      <c r="G35" s="88">
        <f>SUM(LARGE(H35:X35,{1,2,3,4,5,6}))</f>
        <v>487</v>
      </c>
      <c r="H35" s="91">
        <v>175</v>
      </c>
      <c r="I35" s="21"/>
      <c r="J35" s="21"/>
      <c r="K35" s="21"/>
      <c r="L35" s="21">
        <v>175</v>
      </c>
      <c r="M35" s="21"/>
      <c r="N35" s="21"/>
      <c r="O35" s="21">
        <v>137</v>
      </c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ht="15" customHeight="1" thickBot="1" x14ac:dyDescent="0.35">
      <c r="A36" s="128">
        <v>26</v>
      </c>
      <c r="B36" s="47" t="str">
        <f>VLOOKUP(D36,Riepilogo!$A$4:$F$147,2,FALSE)</f>
        <v>PIACENTINI FRANCA PATRIZIA</v>
      </c>
      <c r="C36" s="49" t="str">
        <f>VLOOKUP(D36,Riepilogo!$A$4:$F$147,3,FALSE)</f>
        <v>03/02/1959</v>
      </c>
      <c r="D36" s="47">
        <v>38595</v>
      </c>
      <c r="E36" s="47" t="str">
        <f>VLOOKUP(D36,Riepilogo!$A$4:$F$147,5,FALSE)</f>
        <v>ITA</v>
      </c>
      <c r="F36" s="69" t="str">
        <f>VLOOKUP(D36,Riepilogo!$A$4:$F$147,6,FALSE)</f>
        <v>BRESCIA SPORT PIU'</v>
      </c>
      <c r="G36" s="88">
        <f>SUM(LARGE(H36:X36,{1,2,3,4,5,6}))</f>
        <v>463</v>
      </c>
      <c r="H36" s="91">
        <v>213</v>
      </c>
      <c r="I36" s="21"/>
      <c r="J36" s="21"/>
      <c r="K36" s="21"/>
      <c r="L36" s="21"/>
      <c r="M36" s="21"/>
      <c r="N36" s="21"/>
      <c r="O36" s="21"/>
      <c r="P36" s="21"/>
      <c r="Q36" s="21">
        <v>250</v>
      </c>
      <c r="R36" s="1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  <row r="37" spans="1:24" ht="15" customHeight="1" thickBot="1" x14ac:dyDescent="0.35">
      <c r="A37" s="128">
        <v>27</v>
      </c>
      <c r="B37" s="47" t="str">
        <f>VLOOKUP(D37,Riepilogo!$A$4:$F$147,2,FALSE)</f>
        <v>GAVAZZI SILVIA</v>
      </c>
      <c r="C37" s="49" t="str">
        <f>VLOOKUP(D37,Riepilogo!$A$4:$F$147,3,FALSE)</f>
        <v>20/07/1972</v>
      </c>
      <c r="D37" s="47">
        <v>14872</v>
      </c>
      <c r="E37" s="47" t="str">
        <f>VLOOKUP(D37,Riepilogo!$A$4:$F$147,5,FALSE)</f>
        <v>ITA</v>
      </c>
      <c r="F37" s="69" t="str">
        <f>VLOOKUP(D37,Riepilogo!$A$4:$F$147,6,FALSE)</f>
        <v>CUS BERGAMO</v>
      </c>
      <c r="G37" s="88">
        <f>SUM(LARGE(H37:X37,{1,2,3,4,5,6}))</f>
        <v>425</v>
      </c>
      <c r="H37" s="91">
        <v>250</v>
      </c>
      <c r="I37" s="21"/>
      <c r="J37" s="21"/>
      <c r="K37" s="21"/>
      <c r="L37" s="21">
        <v>175</v>
      </c>
      <c r="M37" s="21"/>
      <c r="N37" s="21"/>
      <c r="O37" s="21"/>
      <c r="P37" s="21"/>
      <c r="Q37" s="21"/>
      <c r="R37" s="15"/>
      <c r="S37" s="35">
        <v>0</v>
      </c>
      <c r="T37" s="34">
        <v>0</v>
      </c>
      <c r="U37" s="33">
        <v>0</v>
      </c>
      <c r="V37" s="34">
        <v>0</v>
      </c>
      <c r="W37" s="33">
        <v>0</v>
      </c>
      <c r="X37" s="34">
        <v>0</v>
      </c>
    </row>
    <row r="38" spans="1:24" ht="15" customHeight="1" thickBot="1" x14ac:dyDescent="0.35">
      <c r="A38" s="128">
        <v>28</v>
      </c>
      <c r="B38" s="47" t="str">
        <f>VLOOKUP(D38,Riepilogo!$A$4:$F$147,2,FALSE)</f>
        <v>KIESER HELGA</v>
      </c>
      <c r="C38" s="49" t="str">
        <f>VLOOKUP(D38,Riepilogo!$A$4:$F$147,3,FALSE)</f>
        <v>29/12/1958</v>
      </c>
      <c r="D38" s="47">
        <v>11297</v>
      </c>
      <c r="E38" s="47" t="str">
        <f>VLOOKUP(D38,Riepilogo!$A$4:$F$147,5,FALSE)</f>
        <v>ITA</v>
      </c>
      <c r="F38" s="69" t="str">
        <f>VLOOKUP(D38,Riepilogo!$A$4:$F$147,6,FALSE)</f>
        <v>ASV UBERETSCH</v>
      </c>
      <c r="G38" s="88">
        <f>SUM(LARGE(H38:X38,{1,2,3,4,5,6}))</f>
        <v>390</v>
      </c>
      <c r="H38" s="91"/>
      <c r="I38" s="21"/>
      <c r="J38" s="21">
        <v>253</v>
      </c>
      <c r="K38" s="21"/>
      <c r="L38" s="21"/>
      <c r="M38" s="21"/>
      <c r="N38" s="21"/>
      <c r="O38" s="21"/>
      <c r="P38" s="21">
        <v>137</v>
      </c>
      <c r="Q38" s="21"/>
      <c r="R38" s="15"/>
      <c r="S38" s="35">
        <v>0</v>
      </c>
      <c r="T38" s="34">
        <v>0</v>
      </c>
      <c r="U38" s="33">
        <v>0</v>
      </c>
      <c r="V38" s="34">
        <v>0</v>
      </c>
      <c r="W38" s="33">
        <v>0</v>
      </c>
      <c r="X38" s="34">
        <v>0</v>
      </c>
    </row>
    <row r="39" spans="1:24" ht="15" customHeight="1" thickBot="1" x14ac:dyDescent="0.35">
      <c r="A39" s="128">
        <v>29</v>
      </c>
      <c r="B39" s="47" t="str">
        <f>VLOOKUP(D39,Riepilogo!$A$4:$F$147,2,FALSE)</f>
        <v>ZILIO ROSANNA</v>
      </c>
      <c r="C39" s="49" t="str">
        <f>VLOOKUP(D39,Riepilogo!$A$4:$F$147,3,FALSE)</f>
        <v>20/03/1966</v>
      </c>
      <c r="D39" s="47">
        <v>34451</v>
      </c>
      <c r="E39" s="47" t="str">
        <f>VLOOKUP(D39,Riepilogo!$A$4:$F$147,5,FALSE)</f>
        <v>ITA</v>
      </c>
      <c r="F39" s="69" t="str">
        <f>VLOOKUP(D39,Riepilogo!$A$4:$F$147,6,FALSE)</f>
        <v>ENERGICA...MENTE...INSIEME</v>
      </c>
      <c r="G39" s="88">
        <f>SUM(LARGE(H39:X39,{1,2,3,4,5,6}))</f>
        <v>388</v>
      </c>
      <c r="H39" s="91"/>
      <c r="I39" s="21">
        <v>213</v>
      </c>
      <c r="J39" s="21"/>
      <c r="K39" s="21"/>
      <c r="L39" s="21"/>
      <c r="M39" s="21"/>
      <c r="N39" s="21"/>
      <c r="O39" s="21"/>
      <c r="P39" s="21"/>
      <c r="Q39" s="21">
        <v>175</v>
      </c>
      <c r="R39" s="15"/>
      <c r="S39" s="35">
        <v>0</v>
      </c>
      <c r="T39" s="34">
        <v>0</v>
      </c>
      <c r="U39" s="33">
        <v>0</v>
      </c>
      <c r="V39" s="34">
        <v>0</v>
      </c>
      <c r="W39" s="33">
        <v>0</v>
      </c>
      <c r="X39" s="34">
        <v>0</v>
      </c>
    </row>
    <row r="40" spans="1:24" ht="15" customHeight="1" thickBot="1" x14ac:dyDescent="0.35">
      <c r="A40" s="128">
        <v>30</v>
      </c>
      <c r="B40" s="47" t="str">
        <f>VLOOKUP(D40,Riepilogo!$A$4:$F$147,2,FALSE)</f>
        <v>ANDERGASSEN GUENTHER</v>
      </c>
      <c r="C40" s="49" t="str">
        <f>VLOOKUP(D40,Riepilogo!$A$4:$F$147,3,FALSE)</f>
        <v>09/10/1967</v>
      </c>
      <c r="D40" s="47">
        <v>43363</v>
      </c>
      <c r="E40" s="47" t="str">
        <f>VLOOKUP(D40,Riepilogo!$A$4:$F$147,5,FALSE)</f>
        <v>ITA</v>
      </c>
      <c r="F40" s="69" t="str">
        <f>VLOOKUP(D40,Riepilogo!$A$4:$F$147,6,FALSE)</f>
        <v>SBS</v>
      </c>
      <c r="G40" s="88">
        <f>SUM(LARGE(H40:X40,{1,2,3,4,5,6}))</f>
        <v>380</v>
      </c>
      <c r="H40" s="91"/>
      <c r="I40" s="21"/>
      <c r="J40" s="21">
        <v>205</v>
      </c>
      <c r="K40" s="21"/>
      <c r="L40" s="21"/>
      <c r="M40" s="21"/>
      <c r="N40" s="21"/>
      <c r="O40" s="21"/>
      <c r="P40" s="21">
        <v>175</v>
      </c>
      <c r="Q40" s="21"/>
      <c r="R40" s="15"/>
      <c r="S40" s="35">
        <v>0</v>
      </c>
      <c r="T40" s="34">
        <v>0</v>
      </c>
      <c r="U40" s="33">
        <v>0</v>
      </c>
      <c r="V40" s="34">
        <v>0</v>
      </c>
      <c r="W40" s="33">
        <v>0</v>
      </c>
      <c r="X40" s="34">
        <v>0</v>
      </c>
    </row>
    <row r="41" spans="1:24" ht="15" customHeight="1" thickBot="1" x14ac:dyDescent="0.35">
      <c r="A41" s="128">
        <v>31</v>
      </c>
      <c r="B41" s="47" t="str">
        <f>VLOOKUP(D41,Riepilogo!$A$4:$F$147,2,FALSE)</f>
        <v>SKRIVACKOVA BARBORA</v>
      </c>
      <c r="C41" s="49" t="str">
        <f>VLOOKUP(D41,Riepilogo!$A$4:$F$147,3,FALSE)</f>
        <v>15/12/1970</v>
      </c>
      <c r="D41" s="47">
        <v>16758</v>
      </c>
      <c r="E41" s="47" t="str">
        <f>VLOOKUP(D41,Riepilogo!$A$4:$F$147,5,FALSE)</f>
        <v>CZE</v>
      </c>
      <c r="F41" s="69" t="str">
        <f>VLOOKUP(D41,Riepilogo!$A$4:$F$147,6,FALSE)</f>
        <v>ASV UBERETSCH</v>
      </c>
      <c r="G41" s="88">
        <f>SUM(LARGE(H41:X41,{1,2,3,4,5,6}))</f>
        <v>380</v>
      </c>
      <c r="H41" s="91"/>
      <c r="I41" s="21"/>
      <c r="J41" s="21">
        <v>205</v>
      </c>
      <c r="K41" s="21"/>
      <c r="L41" s="21"/>
      <c r="M41" s="21"/>
      <c r="N41" s="21"/>
      <c r="O41" s="21"/>
      <c r="P41" s="21">
        <v>175</v>
      </c>
      <c r="Q41" s="21"/>
      <c r="R41" s="15"/>
      <c r="S41" s="35">
        <v>0</v>
      </c>
      <c r="T41" s="34">
        <v>0</v>
      </c>
      <c r="U41" s="33">
        <v>0</v>
      </c>
      <c r="V41" s="34">
        <v>0</v>
      </c>
      <c r="W41" s="33">
        <v>0</v>
      </c>
      <c r="X41" s="34">
        <v>0</v>
      </c>
    </row>
    <row r="42" spans="1:24" ht="15" customHeight="1" thickBot="1" x14ac:dyDescent="0.35">
      <c r="A42" s="128">
        <v>32</v>
      </c>
      <c r="B42" s="47" t="str">
        <f>VLOOKUP(D42,Riepilogo!$A$4:$F$147,2,FALSE)</f>
        <v>DENTI NICOLETTA</v>
      </c>
      <c r="C42" s="49" t="str">
        <f>VLOOKUP(D42,Riepilogo!$A$4:$F$147,3,FALSE)</f>
        <v>20/10/1964</v>
      </c>
      <c r="D42" s="47">
        <v>12500</v>
      </c>
      <c r="E42" s="47" t="str">
        <f>VLOOKUP(D42,Riepilogo!$A$4:$F$147,5,FALSE)</f>
        <v>ITA</v>
      </c>
      <c r="F42" s="69" t="str">
        <f>VLOOKUP(D42,Riepilogo!$A$4:$F$147,6,FALSE)</f>
        <v>LARIO BC</v>
      </c>
      <c r="G42" s="88">
        <f>SUM(LARGE(H42:X42,{1,2,3,4,5,6}))</f>
        <v>370</v>
      </c>
      <c r="H42" s="91">
        <v>213</v>
      </c>
      <c r="I42" s="21"/>
      <c r="J42" s="21">
        <v>157</v>
      </c>
      <c r="K42" s="21"/>
      <c r="L42" s="21"/>
      <c r="M42" s="21"/>
      <c r="N42" s="21"/>
      <c r="O42" s="21"/>
      <c r="P42" s="21"/>
      <c r="Q42" s="21"/>
      <c r="R42" s="15"/>
      <c r="S42" s="35">
        <v>0</v>
      </c>
      <c r="T42" s="34">
        <v>0</v>
      </c>
      <c r="U42" s="33">
        <v>0</v>
      </c>
      <c r="V42" s="34">
        <v>0</v>
      </c>
      <c r="W42" s="33">
        <v>0</v>
      </c>
      <c r="X42" s="34">
        <v>0</v>
      </c>
    </row>
    <row r="43" spans="1:24" ht="15" customHeight="1" thickBot="1" x14ac:dyDescent="0.35">
      <c r="A43" s="128">
        <v>33</v>
      </c>
      <c r="B43" s="47" t="str">
        <f>VLOOKUP(D43,Riepilogo!$A$4:$F$147,2,FALSE)</f>
        <v>AGAZZI ROBERTO</v>
      </c>
      <c r="C43" s="49" t="str">
        <f>VLOOKUP(D43,Riepilogo!$A$4:$F$147,3,FALSE)</f>
        <v>26/05/1966</v>
      </c>
      <c r="D43" s="47">
        <v>21909</v>
      </c>
      <c r="E43" s="47" t="str">
        <f>VLOOKUP(D43,Riepilogo!$A$4:$F$147,5,FALSE)</f>
        <v>ITA</v>
      </c>
      <c r="F43" s="69" t="str">
        <f>VLOOKUP(D43,Riepilogo!$A$4:$F$147,6,FALSE)</f>
        <v>LARIO BC</v>
      </c>
      <c r="G43" s="88">
        <f>SUM(LARGE(H43:X43,{1,2,3,4,5,6}))</f>
        <v>370</v>
      </c>
      <c r="H43" s="91">
        <v>213</v>
      </c>
      <c r="I43" s="21"/>
      <c r="J43" s="21">
        <v>157</v>
      </c>
      <c r="K43" s="21"/>
      <c r="L43" s="21"/>
      <c r="M43" s="21"/>
      <c r="N43" s="21"/>
      <c r="O43" s="21"/>
      <c r="P43" s="21"/>
      <c r="Q43" s="21"/>
      <c r="R43" s="15"/>
      <c r="S43" s="35">
        <v>0</v>
      </c>
      <c r="T43" s="34">
        <v>0</v>
      </c>
      <c r="U43" s="33">
        <v>0</v>
      </c>
      <c r="V43" s="34">
        <v>0</v>
      </c>
      <c r="W43" s="33">
        <v>0</v>
      </c>
      <c r="X43" s="34">
        <v>0</v>
      </c>
    </row>
    <row r="44" spans="1:24" ht="15" customHeight="1" thickBot="1" x14ac:dyDescent="0.35">
      <c r="A44" s="128">
        <v>34</v>
      </c>
      <c r="B44" s="47" t="str">
        <f>VLOOKUP(D44,Riepilogo!$A$4:$F$147,2,FALSE)</f>
        <v>ALBARELLI FABRIZIO</v>
      </c>
      <c r="C44" s="49" t="str">
        <f>VLOOKUP(D44,Riepilogo!$A$4:$F$147,3,FALSE)</f>
        <v>28/10/1969</v>
      </c>
      <c r="D44" s="47">
        <v>17263</v>
      </c>
      <c r="E44" s="47" t="str">
        <f>VLOOKUP(D44,Riepilogo!$A$4:$F$147,5,FALSE)</f>
        <v>ITA</v>
      </c>
      <c r="F44" s="69" t="str">
        <f>VLOOKUP(D44,Riepilogo!$A$4:$F$147,6,FALSE)</f>
        <v>LARIO BC</v>
      </c>
      <c r="G44" s="88">
        <f>SUM(LARGE(H44:X44,{1,2,3,4,5,6}))</f>
        <v>312</v>
      </c>
      <c r="H44" s="91">
        <v>175</v>
      </c>
      <c r="I44" s="21"/>
      <c r="J44" s="21"/>
      <c r="K44" s="21"/>
      <c r="L44" s="21"/>
      <c r="M44" s="21"/>
      <c r="N44" s="21"/>
      <c r="O44" s="21">
        <v>137</v>
      </c>
      <c r="P44" s="21"/>
      <c r="Q44" s="21"/>
      <c r="R44" s="15"/>
      <c r="S44" s="35">
        <v>0</v>
      </c>
      <c r="T44" s="34">
        <v>0</v>
      </c>
      <c r="U44" s="33">
        <v>0</v>
      </c>
      <c r="V44" s="34">
        <v>0</v>
      </c>
      <c r="W44" s="33">
        <v>0</v>
      </c>
      <c r="X44" s="34">
        <v>0</v>
      </c>
    </row>
    <row r="45" spans="1:24" ht="15" customHeight="1" thickBot="1" x14ac:dyDescent="0.35">
      <c r="A45" s="128">
        <v>35</v>
      </c>
      <c r="B45" s="47" t="str">
        <f>VLOOKUP(D45,Riepilogo!$A$4:$F$147,2,FALSE)</f>
        <v>JAIPRANOP SUPHANIDA</v>
      </c>
      <c r="C45" s="49" t="str">
        <f>VLOOKUP(D45,Riepilogo!$A$4:$F$147,3,FALSE)</f>
        <v>22/10/1982</v>
      </c>
      <c r="D45" s="47">
        <v>184076</v>
      </c>
      <c r="E45" s="47" t="str">
        <f>VLOOKUP(D45,Riepilogo!$A$4:$F$147,5,FALSE)</f>
        <v>ITA</v>
      </c>
      <c r="F45" s="69" t="str">
        <f>VLOOKUP(D45,Riepilogo!$A$4:$F$147,6,FALSE)</f>
        <v>BRESCIA SPORT PIU'</v>
      </c>
      <c r="G45" s="88">
        <f>SUM(LARGE(H45:X45,{1,2,3,4,5,6}))</f>
        <v>312</v>
      </c>
      <c r="H45" s="91"/>
      <c r="I45" s="21"/>
      <c r="J45" s="21"/>
      <c r="K45" s="21"/>
      <c r="L45" s="21">
        <v>137</v>
      </c>
      <c r="M45" s="21"/>
      <c r="N45" s="21">
        <v>175</v>
      </c>
      <c r="O45" s="21"/>
      <c r="P45" s="21"/>
      <c r="Q45" s="21"/>
      <c r="R45" s="15"/>
      <c r="S45" s="35">
        <v>0</v>
      </c>
      <c r="T45" s="34">
        <v>0</v>
      </c>
      <c r="U45" s="33">
        <v>0</v>
      </c>
      <c r="V45" s="34">
        <v>0</v>
      </c>
      <c r="W45" s="33">
        <v>0</v>
      </c>
      <c r="X45" s="34">
        <v>0</v>
      </c>
    </row>
    <row r="46" spans="1:24" ht="15" customHeight="1" thickBot="1" x14ac:dyDescent="0.35">
      <c r="A46" s="128">
        <v>36</v>
      </c>
      <c r="B46" s="47" t="str">
        <f>VLOOKUP(D46,Riepilogo!$A$4:$F$147,2,FALSE)</f>
        <v>CRIVELLARO LILIANA</v>
      </c>
      <c r="C46" s="49" t="str">
        <f>VLOOKUP(D46,Riepilogo!$A$4:$F$147,3,FALSE)</f>
        <v>18/05/1956</v>
      </c>
      <c r="D46" s="47">
        <v>11250</v>
      </c>
      <c r="E46" s="47" t="str">
        <f>VLOOKUP(D46,Riepilogo!$A$4:$F$147,5,FALSE)</f>
        <v>ITA</v>
      </c>
      <c r="F46" s="69" t="str">
        <f>VLOOKUP(D46,Riepilogo!$A$4:$F$147,6,FALSE)</f>
        <v>VIGNANELLO BC</v>
      </c>
      <c r="G46" s="88">
        <f>SUM(LARGE(H46:X46,{1,2,3,4,5,6}))</f>
        <v>300</v>
      </c>
      <c r="H46" s="91"/>
      <c r="I46" s="21"/>
      <c r="J46" s="21">
        <v>300</v>
      </c>
      <c r="K46" s="21"/>
      <c r="L46" s="21"/>
      <c r="M46" s="21"/>
      <c r="N46" s="21"/>
      <c r="O46" s="21"/>
      <c r="P46" s="21"/>
      <c r="Q46" s="21"/>
      <c r="R46" s="15"/>
      <c r="S46" s="35">
        <v>0</v>
      </c>
      <c r="T46" s="34">
        <v>0</v>
      </c>
      <c r="U46" s="33">
        <v>0</v>
      </c>
      <c r="V46" s="34">
        <v>0</v>
      </c>
      <c r="W46" s="33">
        <v>0</v>
      </c>
      <c r="X46" s="34">
        <v>0</v>
      </c>
    </row>
    <row r="47" spans="1:24" ht="15" customHeight="1" thickBot="1" x14ac:dyDescent="0.35">
      <c r="A47" s="128">
        <v>37</v>
      </c>
      <c r="B47" s="47" t="str">
        <f>VLOOKUP(D47,Riepilogo!$A$4:$F$147,2,FALSE)</f>
        <v>BERNHARDT GUNTER LUTZ</v>
      </c>
      <c r="C47" s="49" t="str">
        <f>VLOOKUP(D47,Riepilogo!$A$4:$F$147,3,FALSE)</f>
        <v>14/11/1956</v>
      </c>
      <c r="D47" s="47">
        <v>10515</v>
      </c>
      <c r="E47" s="47" t="str">
        <f>VLOOKUP(D47,Riepilogo!$A$4:$F$147,5,FALSE)</f>
        <v>GER</v>
      </c>
      <c r="F47" s="69" t="str">
        <f>VLOOKUP(D47,Riepilogo!$A$4:$F$147,6,FALSE)</f>
        <v>VIGNANELLO BC</v>
      </c>
      <c r="G47" s="88">
        <f>SUM(LARGE(H47:X47,{1,2,3,4,5,6}))</f>
        <v>300</v>
      </c>
      <c r="H47" s="91"/>
      <c r="I47" s="21"/>
      <c r="J47" s="21">
        <v>300</v>
      </c>
      <c r="K47" s="21"/>
      <c r="L47" s="21"/>
      <c r="M47" s="21"/>
      <c r="N47" s="21"/>
      <c r="O47" s="21"/>
      <c r="P47" s="21"/>
      <c r="Q47" s="21"/>
      <c r="R47" s="15"/>
      <c r="S47" s="35">
        <v>0</v>
      </c>
      <c r="T47" s="34">
        <v>0</v>
      </c>
      <c r="U47" s="33">
        <v>0</v>
      </c>
      <c r="V47" s="34">
        <v>0</v>
      </c>
      <c r="W47" s="33">
        <v>0</v>
      </c>
      <c r="X47" s="34">
        <v>0</v>
      </c>
    </row>
    <row r="48" spans="1:24" ht="15" customHeight="1" thickBot="1" x14ac:dyDescent="0.35">
      <c r="A48" s="128">
        <v>38</v>
      </c>
      <c r="B48" s="47" t="str">
        <f>VLOOKUP(D48,Riepilogo!$A$4:$F$147,2,FALSE)</f>
        <v>NISTA CLAUDIA</v>
      </c>
      <c r="C48" s="49" t="str">
        <f>VLOOKUP(D48,Riepilogo!$A$4:$F$147,3,FALSE)</f>
        <v>31/12/1966</v>
      </c>
      <c r="D48" s="47">
        <v>9763</v>
      </c>
      <c r="E48" s="47" t="str">
        <f>VLOOKUP(D48,Riepilogo!$A$4:$F$147,5,FALSE)</f>
        <v>ITA</v>
      </c>
      <c r="F48" s="69" t="str">
        <f>VLOOKUP(D48,Riepilogo!$A$4:$F$147,6,FALSE)</f>
        <v>ASV MALLES</v>
      </c>
      <c r="G48" s="88">
        <f>SUM(LARGE(H48:X48,{1,2,3,4,5,6}))</f>
        <v>300</v>
      </c>
      <c r="H48" s="91"/>
      <c r="I48" s="21"/>
      <c r="J48" s="21">
        <v>300</v>
      </c>
      <c r="K48" s="21"/>
      <c r="L48" s="21"/>
      <c r="M48" s="21"/>
      <c r="N48" s="21"/>
      <c r="O48" s="21"/>
      <c r="P48" s="21"/>
      <c r="Q48" s="21"/>
      <c r="R48" s="15"/>
      <c r="S48" s="35">
        <v>0</v>
      </c>
      <c r="T48" s="34">
        <v>0</v>
      </c>
      <c r="U48" s="33">
        <v>0</v>
      </c>
      <c r="V48" s="34">
        <v>0</v>
      </c>
      <c r="W48" s="33">
        <v>0</v>
      </c>
      <c r="X48" s="34">
        <v>0</v>
      </c>
    </row>
    <row r="49" spans="1:24" ht="15" customHeight="1" thickBot="1" x14ac:dyDescent="0.35">
      <c r="A49" s="128">
        <v>39</v>
      </c>
      <c r="B49" s="47" t="str">
        <f>VLOOKUP(D49,Riepilogo!$A$4:$F$147,2,FALSE)</f>
        <v>MUR MARIA LUISA</v>
      </c>
      <c r="C49" s="49" t="str">
        <f>VLOOKUP(D49,Riepilogo!$A$4:$F$147,3,FALSE)</f>
        <v>07/07/1972</v>
      </c>
      <c r="D49" s="47">
        <v>9752</v>
      </c>
      <c r="E49" s="47" t="str">
        <f>VLOOKUP(D49,Riepilogo!$A$4:$F$147,5,FALSE)</f>
        <v>ITA</v>
      </c>
      <c r="F49" s="69" t="str">
        <f>VLOOKUP(D49,Riepilogo!$A$4:$F$147,6,FALSE)</f>
        <v>ASV MALLES</v>
      </c>
      <c r="G49" s="88">
        <f>SUM(LARGE(H49:X49,{1,2,3,4,5,6}))</f>
        <v>300</v>
      </c>
      <c r="H49" s="91"/>
      <c r="I49" s="21"/>
      <c r="J49" s="21">
        <v>300</v>
      </c>
      <c r="K49" s="21"/>
      <c r="L49" s="21"/>
      <c r="M49" s="21"/>
      <c r="N49" s="21"/>
      <c r="O49" s="21"/>
      <c r="P49" s="21"/>
      <c r="Q49" s="21"/>
      <c r="R49" s="15"/>
      <c r="S49" s="35">
        <v>0</v>
      </c>
      <c r="T49" s="34">
        <v>0</v>
      </c>
      <c r="U49" s="33">
        <v>0</v>
      </c>
      <c r="V49" s="34">
        <v>0</v>
      </c>
      <c r="W49" s="33">
        <v>0</v>
      </c>
      <c r="X49" s="34">
        <v>0</v>
      </c>
    </row>
    <row r="50" spans="1:24" ht="15" customHeight="1" thickBot="1" x14ac:dyDescent="0.35">
      <c r="A50" s="128">
        <v>40</v>
      </c>
      <c r="B50" s="47" t="str">
        <f>VLOOKUP(D50,Riepilogo!$A$4:$F$147,2,FALSE)</f>
        <v>DI MARCO CARLO ALBERTO</v>
      </c>
      <c r="C50" s="49" t="str">
        <f>VLOOKUP(D50,Riepilogo!$A$4:$F$147,3,FALSE)</f>
        <v>05/10/1973</v>
      </c>
      <c r="D50" s="47">
        <v>10090</v>
      </c>
      <c r="E50" s="47" t="str">
        <f>VLOOKUP(D50,Riepilogo!$A$4:$F$147,5,FALSE)</f>
        <v>ITA</v>
      </c>
      <c r="F50" s="69" t="str">
        <f>VLOOKUP(D50,Riepilogo!$A$4:$F$147,6,FALSE)</f>
        <v>THE STARS</v>
      </c>
      <c r="G50" s="88">
        <f>SUM(LARGE(H50:X50,{1,2,3,4,5,6}))</f>
        <v>300</v>
      </c>
      <c r="H50" s="91"/>
      <c r="I50" s="21"/>
      <c r="J50" s="21">
        <v>300</v>
      </c>
      <c r="K50" s="21"/>
      <c r="L50" s="21"/>
      <c r="M50" s="21"/>
      <c r="N50" s="21"/>
      <c r="O50" s="21"/>
      <c r="P50" s="21"/>
      <c r="Q50" s="21"/>
      <c r="R50" s="15"/>
      <c r="S50" s="35">
        <v>0</v>
      </c>
      <c r="T50" s="34">
        <v>0</v>
      </c>
      <c r="U50" s="33">
        <v>0</v>
      </c>
      <c r="V50" s="34">
        <v>0</v>
      </c>
      <c r="W50" s="33">
        <v>0</v>
      </c>
      <c r="X50" s="34">
        <v>0</v>
      </c>
    </row>
    <row r="51" spans="1:24" ht="15" customHeight="1" thickBot="1" x14ac:dyDescent="0.35">
      <c r="A51" s="128">
        <v>41</v>
      </c>
      <c r="B51" s="47" t="str">
        <f>VLOOKUP(D51,Riepilogo!$A$4:$F$147,2,FALSE)</f>
        <v>RAFFEINER KLAUS</v>
      </c>
      <c r="C51" s="49" t="str">
        <f>VLOOKUP(D51,Riepilogo!$A$4:$F$147,3,FALSE)</f>
        <v>10/11/1977</v>
      </c>
      <c r="D51" s="47">
        <v>10104</v>
      </c>
      <c r="E51" s="47" t="str">
        <f>VLOOKUP(D51,Riepilogo!$A$4:$F$147,5,FALSE)</f>
        <v>ITA</v>
      </c>
      <c r="F51" s="69" t="str">
        <f>VLOOKUP(D51,Riepilogo!$A$4:$F$147,6,FALSE)</f>
        <v>SC MERAN</v>
      </c>
      <c r="G51" s="88">
        <f>SUM(LARGE(H51:X51,{1,2,3,4,5,6}))</f>
        <v>300</v>
      </c>
      <c r="H51" s="91"/>
      <c r="I51" s="21"/>
      <c r="J51" s="21">
        <v>300</v>
      </c>
      <c r="K51" s="21"/>
      <c r="L51" s="21"/>
      <c r="M51" s="21"/>
      <c r="N51" s="21"/>
      <c r="O51" s="21"/>
      <c r="P51" s="21"/>
      <c r="Q51" s="21"/>
      <c r="R51" s="15"/>
      <c r="S51" s="35">
        <v>0</v>
      </c>
      <c r="T51" s="34">
        <v>0</v>
      </c>
      <c r="U51" s="33">
        <v>0</v>
      </c>
      <c r="V51" s="34">
        <v>0</v>
      </c>
      <c r="W51" s="33">
        <v>0</v>
      </c>
      <c r="X51" s="34">
        <v>0</v>
      </c>
    </row>
    <row r="52" spans="1:24" ht="15" customHeight="1" thickBot="1" x14ac:dyDescent="0.35">
      <c r="A52" s="128">
        <v>42</v>
      </c>
      <c r="B52" s="47" t="str">
        <f>VLOOKUP(D52,Riepilogo!$A$4:$F$147,2,FALSE)</f>
        <v>LANZNASTER KARL</v>
      </c>
      <c r="C52" s="49" t="str">
        <f>VLOOKUP(D52,Riepilogo!$A$4:$F$147,3,FALSE)</f>
        <v>13/05/1963</v>
      </c>
      <c r="D52" s="47">
        <v>11318</v>
      </c>
      <c r="E52" s="47" t="str">
        <f>VLOOKUP(D52,Riepilogo!$A$4:$F$147,5,FALSE)</f>
        <v>ITA</v>
      </c>
      <c r="F52" s="69" t="str">
        <f>VLOOKUP(D52,Riepilogo!$A$4:$F$147,6,FALSE)</f>
        <v>ASV UBERETSCH</v>
      </c>
      <c r="G52" s="88">
        <f>SUM(LARGE(H52:X52,{1,2,3,4,5,6}))</f>
        <v>297</v>
      </c>
      <c r="H52" s="91"/>
      <c r="I52" s="21"/>
      <c r="J52" s="21">
        <v>205</v>
      </c>
      <c r="K52" s="21"/>
      <c r="L52" s="21"/>
      <c r="M52" s="21"/>
      <c r="N52" s="21"/>
      <c r="O52" s="21"/>
      <c r="P52" s="21">
        <v>92</v>
      </c>
      <c r="Q52" s="21"/>
      <c r="R52" s="15"/>
      <c r="S52" s="35">
        <v>0</v>
      </c>
      <c r="T52" s="34">
        <v>0</v>
      </c>
      <c r="U52" s="33">
        <v>0</v>
      </c>
      <c r="V52" s="34">
        <v>0</v>
      </c>
      <c r="W52" s="33">
        <v>0</v>
      </c>
      <c r="X52" s="34">
        <v>0</v>
      </c>
    </row>
    <row r="53" spans="1:24" ht="15" customHeight="1" thickBot="1" x14ac:dyDescent="0.35">
      <c r="A53" s="128">
        <v>43</v>
      </c>
      <c r="B53" s="47" t="str">
        <f>VLOOKUP(D53,Riepilogo!$A$4:$F$147,2,FALSE)</f>
        <v>FLORIAN EVI</v>
      </c>
      <c r="C53" s="49" t="str">
        <f>VLOOKUP(D53,Riepilogo!$A$4:$F$147,3,FALSE)</f>
        <v>08/11/1965</v>
      </c>
      <c r="D53" s="47">
        <v>11296</v>
      </c>
      <c r="E53" s="47" t="str">
        <f>VLOOKUP(D53,Riepilogo!$A$4:$F$147,5,FALSE)</f>
        <v>ITA</v>
      </c>
      <c r="F53" s="69" t="str">
        <f>VLOOKUP(D53,Riepilogo!$A$4:$F$147,6,FALSE)</f>
        <v>ASV UBERETSCH</v>
      </c>
      <c r="G53" s="88">
        <f>SUM(LARGE(H53:X53,{1,2,3,4,5,6}))</f>
        <v>297</v>
      </c>
      <c r="H53" s="91"/>
      <c r="I53" s="21"/>
      <c r="J53" s="21">
        <v>205</v>
      </c>
      <c r="K53" s="21"/>
      <c r="L53" s="21"/>
      <c r="M53" s="21"/>
      <c r="N53" s="21"/>
      <c r="O53" s="21"/>
      <c r="P53" s="21">
        <v>92</v>
      </c>
      <c r="Q53" s="21"/>
      <c r="R53" s="15"/>
      <c r="S53" s="35">
        <v>0</v>
      </c>
      <c r="T53" s="34">
        <v>0</v>
      </c>
      <c r="U53" s="33">
        <v>0</v>
      </c>
      <c r="V53" s="34">
        <v>0</v>
      </c>
      <c r="W53" s="33">
        <v>0</v>
      </c>
      <c r="X53" s="34">
        <v>0</v>
      </c>
    </row>
    <row r="54" spans="1:24" ht="15" customHeight="1" thickBot="1" x14ac:dyDescent="0.35">
      <c r="A54" s="128">
        <v>44</v>
      </c>
      <c r="B54" s="47" t="str">
        <f>VLOOKUP(D54,Riepilogo!$A$4:$F$147,2,FALSE)</f>
        <v>GAVAZZI FEDERICA</v>
      </c>
      <c r="C54" s="49" t="str">
        <f>VLOOKUP(D54,Riepilogo!$A$4:$F$147,3,FALSE)</f>
        <v>15/02/1979</v>
      </c>
      <c r="D54" s="47">
        <v>14871</v>
      </c>
      <c r="E54" s="47" t="str">
        <f>VLOOKUP(D54,Riepilogo!$A$4:$F$147,5,FALSE)</f>
        <v>ITA</v>
      </c>
      <c r="F54" s="69" t="str">
        <f>VLOOKUP(D54,Riepilogo!$A$4:$F$147,6,FALSE)</f>
        <v>CUS BERGAMO</v>
      </c>
      <c r="G54" s="88">
        <f>SUM(LARGE(H54:X54,{1,2,3,4,5,6}))</f>
        <v>267</v>
      </c>
      <c r="H54" s="91">
        <v>175</v>
      </c>
      <c r="I54" s="21"/>
      <c r="J54" s="21"/>
      <c r="K54" s="21"/>
      <c r="L54" s="21">
        <v>92</v>
      </c>
      <c r="M54" s="21"/>
      <c r="N54" s="21"/>
      <c r="O54" s="21"/>
      <c r="P54" s="21"/>
      <c r="Q54" s="21"/>
      <c r="R54" s="15"/>
      <c r="S54" s="35">
        <v>0</v>
      </c>
      <c r="T54" s="34">
        <v>0</v>
      </c>
      <c r="U54" s="33">
        <v>0</v>
      </c>
      <c r="V54" s="34">
        <v>0</v>
      </c>
      <c r="W54" s="33">
        <v>0</v>
      </c>
      <c r="X54" s="34">
        <v>0</v>
      </c>
    </row>
    <row r="55" spans="1:24" ht="15" customHeight="1" thickBot="1" x14ac:dyDescent="0.35">
      <c r="A55" s="128">
        <v>45</v>
      </c>
      <c r="B55" s="47" t="str">
        <f>VLOOKUP(D55,Riepilogo!$A$4:$F$147,2,FALSE)</f>
        <v>STEFANI LUCIANO</v>
      </c>
      <c r="C55" s="49" t="str">
        <f>VLOOKUP(D55,Riepilogo!$A$4:$F$147,3,FALSE)</f>
        <v>01/03/1952</v>
      </c>
      <c r="D55" s="47">
        <v>13242</v>
      </c>
      <c r="E55" s="47" t="str">
        <f>VLOOKUP(D55,Riepilogo!$A$4:$F$147,5,FALSE)</f>
        <v>ITA</v>
      </c>
      <c r="F55" s="69" t="str">
        <f>VLOOKUP(D55,Riepilogo!$A$4:$F$147,6,FALSE)</f>
        <v>VIGNANELLO BC</v>
      </c>
      <c r="G55" s="88">
        <f>SUM(LARGE(H55:X55,{1,2,3,4,5,6}))</f>
        <v>253</v>
      </c>
      <c r="H55" s="91"/>
      <c r="I55" s="21"/>
      <c r="J55" s="21">
        <v>253</v>
      </c>
      <c r="K55" s="21"/>
      <c r="L55" s="21"/>
      <c r="M55" s="21"/>
      <c r="N55" s="21"/>
      <c r="O55" s="21"/>
      <c r="P55" s="21"/>
      <c r="Q55" s="21"/>
      <c r="R55" s="15"/>
      <c r="S55" s="35">
        <v>0</v>
      </c>
      <c r="T55" s="34">
        <v>0</v>
      </c>
      <c r="U55" s="33">
        <v>0</v>
      </c>
      <c r="V55" s="34">
        <v>0</v>
      </c>
      <c r="W55" s="33">
        <v>0</v>
      </c>
      <c r="X55" s="34">
        <v>0</v>
      </c>
    </row>
    <row r="56" spans="1:24" ht="15" customHeight="1" thickBot="1" x14ac:dyDescent="0.35">
      <c r="A56" s="128">
        <v>46</v>
      </c>
      <c r="B56" s="47" t="str">
        <f>VLOOKUP(D56,Riepilogo!$A$4:$F$147,2,FALSE)</f>
        <v>DONISELLI FRANCESCA</v>
      </c>
      <c r="C56" s="49" t="str">
        <f>VLOOKUP(D56,Riepilogo!$A$4:$F$147,3,FALSE)</f>
        <v>04/04/1957</v>
      </c>
      <c r="D56" s="47">
        <v>11252</v>
      </c>
      <c r="E56" s="47" t="str">
        <f>VLOOKUP(D56,Riepilogo!$A$4:$F$147,5,FALSE)</f>
        <v>ITA</v>
      </c>
      <c r="F56" s="69" t="str">
        <f>VLOOKUP(D56,Riepilogo!$A$4:$F$147,6,FALSE)</f>
        <v>GIOKO</v>
      </c>
      <c r="G56" s="88">
        <f>SUM(LARGE(H56:X56,{1,2,3,4,5,6}))</f>
        <v>253</v>
      </c>
      <c r="H56" s="91"/>
      <c r="I56" s="21"/>
      <c r="J56" s="21">
        <v>253</v>
      </c>
      <c r="K56" s="21"/>
      <c r="L56" s="21"/>
      <c r="M56" s="21"/>
      <c r="N56" s="21"/>
      <c r="O56" s="21"/>
      <c r="P56" s="21"/>
      <c r="Q56" s="21"/>
      <c r="R56" s="15"/>
      <c r="S56" s="35">
        <v>0</v>
      </c>
      <c r="T56" s="34">
        <v>0</v>
      </c>
      <c r="U56" s="33">
        <v>0</v>
      </c>
      <c r="V56" s="34">
        <v>0</v>
      </c>
      <c r="W56" s="33">
        <v>0</v>
      </c>
      <c r="X56" s="34">
        <v>0</v>
      </c>
    </row>
    <row r="57" spans="1:24" ht="15" customHeight="1" thickBot="1" x14ac:dyDescent="0.35">
      <c r="A57" s="128">
        <v>47</v>
      </c>
      <c r="B57" s="47" t="str">
        <f>VLOOKUP(D57,Riepilogo!$A$4:$F$147,2,FALSE)</f>
        <v>MANFRINI ELENA</v>
      </c>
      <c r="C57" s="49" t="str">
        <f>VLOOKUP(D57,Riepilogo!$A$4:$F$147,3,FALSE)</f>
        <v>19/02/1973</v>
      </c>
      <c r="D57" s="47">
        <v>11233</v>
      </c>
      <c r="E57" s="47" t="str">
        <f>VLOOKUP(D57,Riepilogo!$A$4:$F$147,5,FALSE)</f>
        <v>ITA</v>
      </c>
      <c r="F57" s="69" t="str">
        <f>VLOOKUP(D57,Riepilogo!$A$4:$F$147,6,FALSE)</f>
        <v>POL MARCOLINIADI</v>
      </c>
      <c r="G57" s="88">
        <f>SUM(LARGE(H57:X57,{1,2,3,4,5,6}))</f>
        <v>253</v>
      </c>
      <c r="H57" s="91"/>
      <c r="I57" s="21"/>
      <c r="J57" s="21">
        <v>253</v>
      </c>
      <c r="K57" s="21"/>
      <c r="L57" s="21"/>
      <c r="M57" s="21"/>
      <c r="N57" s="21"/>
      <c r="O57" s="21"/>
      <c r="P57" s="21"/>
      <c r="Q57" s="21"/>
      <c r="R57" s="15"/>
      <c r="S57" s="35">
        <v>0</v>
      </c>
      <c r="T57" s="34">
        <v>0</v>
      </c>
      <c r="U57" s="33">
        <v>0</v>
      </c>
      <c r="V57" s="34">
        <v>0</v>
      </c>
      <c r="W57" s="33">
        <v>0</v>
      </c>
      <c r="X57" s="34">
        <v>0</v>
      </c>
    </row>
    <row r="58" spans="1:24" ht="15" customHeight="1" thickBot="1" x14ac:dyDescent="0.35">
      <c r="A58" s="128">
        <v>48</v>
      </c>
      <c r="B58" s="47" t="str">
        <f>VLOOKUP(D58,Riepilogo!$A$4:$F$147,2,FALSE)</f>
        <v>PROCACCINI MAURO</v>
      </c>
      <c r="C58" s="49" t="str">
        <f>VLOOKUP(D58,Riepilogo!$A$4:$F$147,3,FALSE)</f>
        <v>18/05/1978</v>
      </c>
      <c r="D58" s="47">
        <v>23256</v>
      </c>
      <c r="E58" s="47" t="str">
        <f>VLOOKUP(D58,Riepilogo!$A$4:$F$147,5,FALSE)</f>
        <v>ITA</v>
      </c>
      <c r="F58" s="69" t="str">
        <f>VLOOKUP(D58,Riepilogo!$A$4:$F$147,6,FALSE)</f>
        <v>POL MARCOLINIADI</v>
      </c>
      <c r="G58" s="88">
        <f>SUM(LARGE(H58:X58,{1,2,3,4,5,6}))</f>
        <v>253</v>
      </c>
      <c r="H58" s="91"/>
      <c r="I58" s="21"/>
      <c r="J58" s="21">
        <v>253</v>
      </c>
      <c r="K58" s="21"/>
      <c r="L58" s="21"/>
      <c r="M58" s="21"/>
      <c r="N58" s="21"/>
      <c r="O58" s="21"/>
      <c r="P58" s="21"/>
      <c r="Q58" s="21"/>
      <c r="R58" s="15"/>
      <c r="S58" s="35">
        <v>0</v>
      </c>
      <c r="T58" s="34">
        <v>0</v>
      </c>
      <c r="U58" s="33">
        <v>0</v>
      </c>
      <c r="V58" s="34">
        <v>0</v>
      </c>
      <c r="W58" s="33">
        <v>0</v>
      </c>
      <c r="X58" s="34">
        <v>0</v>
      </c>
    </row>
    <row r="59" spans="1:24" ht="15" customHeight="1" thickBot="1" x14ac:dyDescent="0.35">
      <c r="A59" s="128">
        <v>49</v>
      </c>
      <c r="B59" s="47" t="str">
        <f>VLOOKUP(D59,Riepilogo!$A$4:$F$147,2,FALSE)</f>
        <v>RINALDO MAURIZIO</v>
      </c>
      <c r="C59" s="49" t="str">
        <f>VLOOKUP(D59,Riepilogo!$A$4:$F$147,3,FALSE)</f>
        <v>27/05/1957</v>
      </c>
      <c r="D59" s="47">
        <v>24685</v>
      </c>
      <c r="E59" s="47" t="str">
        <f>VLOOKUP(D59,Riepilogo!$A$4:$F$147,5,FALSE)</f>
        <v>ITA</v>
      </c>
      <c r="F59" s="69" t="str">
        <f>VLOOKUP(D59,Riepilogo!$A$4:$F$147,6,FALSE)</f>
        <v>GANDHI BADMINTON</v>
      </c>
      <c r="G59" s="88">
        <f>SUM(LARGE(H59:X59,{1,2,3,4,5,6}))</f>
        <v>250</v>
      </c>
      <c r="H59" s="91"/>
      <c r="I59" s="21"/>
      <c r="J59" s="21"/>
      <c r="K59" s="21"/>
      <c r="L59" s="21"/>
      <c r="M59" s="21"/>
      <c r="N59" s="21"/>
      <c r="O59" s="21"/>
      <c r="P59" s="21"/>
      <c r="Q59" s="21"/>
      <c r="R59" s="15">
        <v>250</v>
      </c>
      <c r="S59" s="35">
        <v>0</v>
      </c>
      <c r="T59" s="34">
        <v>0</v>
      </c>
      <c r="U59" s="33">
        <v>0</v>
      </c>
      <c r="V59" s="34">
        <v>0</v>
      </c>
      <c r="W59" s="33">
        <v>0</v>
      </c>
      <c r="X59" s="34">
        <v>0</v>
      </c>
    </row>
    <row r="60" spans="1:24" ht="15" customHeight="1" thickBot="1" x14ac:dyDescent="0.35">
      <c r="A60" s="128">
        <v>50</v>
      </c>
      <c r="B60" s="47" t="str">
        <f>VLOOKUP(D60,Riepilogo!$A$4:$F$147,2,FALSE)</f>
        <v>MODESTINI ALESSANDRA</v>
      </c>
      <c r="C60" s="49" t="str">
        <f>VLOOKUP(D60,Riepilogo!$A$4:$F$147,3,FALSE)</f>
        <v>12/10/1964</v>
      </c>
      <c r="D60" s="47">
        <v>24686</v>
      </c>
      <c r="E60" s="47" t="str">
        <f>VLOOKUP(D60,Riepilogo!$A$4:$F$147,5,FALSE)</f>
        <v>ITA</v>
      </c>
      <c r="F60" s="69" t="str">
        <f>VLOOKUP(D60,Riepilogo!$A$4:$F$147,6,FALSE)</f>
        <v>GANDHI BADMINTON</v>
      </c>
      <c r="G60" s="88">
        <f>SUM(LARGE(H60:X60,{1,2,3,4,5,6}))</f>
        <v>250</v>
      </c>
      <c r="H60" s="91"/>
      <c r="I60" s="21"/>
      <c r="J60" s="21"/>
      <c r="K60" s="21"/>
      <c r="L60" s="21"/>
      <c r="M60" s="21"/>
      <c r="N60" s="21"/>
      <c r="O60" s="21"/>
      <c r="P60" s="21"/>
      <c r="Q60" s="21"/>
      <c r="R60" s="15">
        <v>250</v>
      </c>
      <c r="S60" s="35">
        <v>0</v>
      </c>
      <c r="T60" s="34">
        <v>0</v>
      </c>
      <c r="U60" s="33">
        <v>0</v>
      </c>
      <c r="V60" s="34">
        <v>0</v>
      </c>
      <c r="W60" s="33">
        <v>0</v>
      </c>
      <c r="X60" s="34">
        <v>0</v>
      </c>
    </row>
    <row r="61" spans="1:24" ht="15" customHeight="1" thickBot="1" x14ac:dyDescent="0.35">
      <c r="A61" s="128">
        <v>51</v>
      </c>
      <c r="B61" s="47" t="str">
        <f>VLOOKUP(D61,Riepilogo!$A$4:$F$147,2,FALSE)</f>
        <v>FILIPPELLI MAURO</v>
      </c>
      <c r="C61" s="49" t="str">
        <f>VLOOKUP(D61,Riepilogo!$A$4:$F$147,3,FALSE)</f>
        <v>22/02/1968</v>
      </c>
      <c r="D61" s="47">
        <v>20121</v>
      </c>
      <c r="E61" s="47" t="str">
        <f>VLOOKUP(D61,Riepilogo!$A$4:$F$147,5,FALSE)</f>
        <v>ITA</v>
      </c>
      <c r="F61" s="69" t="str">
        <f>VLOOKUP(D61,Riepilogo!$A$4:$F$147,6,FALSE)</f>
        <v>BC FILIPPELLI</v>
      </c>
      <c r="G61" s="88">
        <f>SUM(LARGE(H61:X61,{1,2,3,4,5,6}))</f>
        <v>250</v>
      </c>
      <c r="H61" s="91"/>
      <c r="I61" s="21">
        <v>250</v>
      </c>
      <c r="J61" s="21"/>
      <c r="K61" s="21"/>
      <c r="L61" s="21"/>
      <c r="M61" s="21"/>
      <c r="N61" s="21"/>
      <c r="O61" s="21"/>
      <c r="P61" s="21"/>
      <c r="Q61" s="21"/>
      <c r="R61" s="15"/>
      <c r="S61" s="35">
        <v>0</v>
      </c>
      <c r="T61" s="34">
        <v>0</v>
      </c>
      <c r="U61" s="33">
        <v>0</v>
      </c>
      <c r="V61" s="34">
        <v>0</v>
      </c>
      <c r="W61" s="33">
        <v>0</v>
      </c>
      <c r="X61" s="34">
        <v>0</v>
      </c>
    </row>
    <row r="62" spans="1:24" ht="15" customHeight="1" thickBot="1" x14ac:dyDescent="0.35">
      <c r="A62" s="128">
        <v>52</v>
      </c>
      <c r="B62" s="47" t="str">
        <f>VLOOKUP(D62,Riepilogo!$A$4:$F$147,2,FALSE)</f>
        <v>SARNO ALFONSO</v>
      </c>
      <c r="C62" s="49" t="str">
        <f>VLOOKUP(D62,Riepilogo!$A$4:$F$147,3,FALSE)</f>
        <v>14/05/1971</v>
      </c>
      <c r="D62" s="47">
        <v>11046</v>
      </c>
      <c r="E62" s="47" t="str">
        <f>VLOOKUP(D62,Riepilogo!$A$4:$F$147,5,FALSE)</f>
        <v>ITA</v>
      </c>
      <c r="F62" s="69" t="str">
        <f>VLOOKUP(D62,Riepilogo!$A$4:$F$147,6,FALSE)</f>
        <v>CUS BERGAMO</v>
      </c>
      <c r="G62" s="88">
        <f>SUM(LARGE(H62:X62,{1,2,3,4,5,6}))</f>
        <v>250</v>
      </c>
      <c r="H62" s="91">
        <v>250</v>
      </c>
      <c r="I62" s="21"/>
      <c r="J62" s="21"/>
      <c r="K62" s="21"/>
      <c r="L62" s="21"/>
      <c r="M62" s="21"/>
      <c r="N62" s="21"/>
      <c r="O62" s="21"/>
      <c r="P62" s="21"/>
      <c r="Q62" s="21"/>
      <c r="R62" s="15"/>
      <c r="S62" s="35">
        <v>0</v>
      </c>
      <c r="T62" s="34">
        <v>0</v>
      </c>
      <c r="U62" s="33">
        <v>0</v>
      </c>
      <c r="V62" s="34">
        <v>0</v>
      </c>
      <c r="W62" s="33">
        <v>0</v>
      </c>
      <c r="X62" s="34">
        <v>0</v>
      </c>
    </row>
    <row r="63" spans="1:24" ht="15" customHeight="1" thickBot="1" x14ac:dyDescent="0.35">
      <c r="A63" s="128">
        <v>53</v>
      </c>
      <c r="B63" s="47" t="str">
        <f>VLOOKUP(D63,Riepilogo!$A$4:$F$147,2,FALSE)</f>
        <v>MARRAUDINO BRUNA</v>
      </c>
      <c r="C63" s="49" t="str">
        <f>VLOOKUP(D63,Riepilogo!$A$4:$F$147,3,FALSE)</f>
        <v>15/09/1977</v>
      </c>
      <c r="D63" s="47">
        <v>185485</v>
      </c>
      <c r="E63" s="47" t="str">
        <f>VLOOKUP(D63,Riepilogo!$A$4:$F$147,5,FALSE)</f>
        <v>ITA</v>
      </c>
      <c r="F63" s="69" t="str">
        <f>VLOOKUP(D63,Riepilogo!$A$4:$F$147,6,FALSE)</f>
        <v>ENERGICA...MENTE...INSIEME</v>
      </c>
      <c r="G63" s="88">
        <f>SUM(LARGE(H63:X63,{1,2,3,4,5,6}))</f>
        <v>250</v>
      </c>
      <c r="H63" s="91"/>
      <c r="I63" s="21">
        <v>250</v>
      </c>
      <c r="J63" s="21"/>
      <c r="K63" s="21"/>
      <c r="L63" s="21"/>
      <c r="M63" s="21"/>
      <c r="N63" s="21"/>
      <c r="O63" s="21"/>
      <c r="P63" s="21"/>
      <c r="Q63" s="21"/>
      <c r="R63" s="15"/>
      <c r="S63" s="35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</row>
    <row r="64" spans="1:24" ht="15" customHeight="1" thickBot="1" x14ac:dyDescent="0.35">
      <c r="A64" s="128">
        <v>54</v>
      </c>
      <c r="B64" s="47" t="str">
        <f>VLOOKUP(D64,Riepilogo!$A$4:$F$147,2,FALSE)</f>
        <v>MAIETTA COSTANTINO</v>
      </c>
      <c r="C64" s="49" t="str">
        <f>VLOOKUP(D64,Riepilogo!$A$4:$F$147,3,FALSE)</f>
        <v>04/02/1956</v>
      </c>
      <c r="D64" s="47">
        <v>44524</v>
      </c>
      <c r="E64" s="47" t="str">
        <f>VLOOKUP(D64,Riepilogo!$A$4:$F$147,5,FALSE)</f>
        <v>ITA</v>
      </c>
      <c r="F64" s="69" t="str">
        <f>VLOOKUP(D64,Riepilogo!$A$4:$F$147,6,FALSE)</f>
        <v>BC CELESTE</v>
      </c>
      <c r="G64" s="88">
        <f>SUM(LARGE(H64:X64,{1,2,3,4,5,6}))</f>
        <v>213</v>
      </c>
      <c r="H64" s="91"/>
      <c r="I64" s="21">
        <v>213</v>
      </c>
      <c r="J64" s="21"/>
      <c r="K64" s="21"/>
      <c r="L64" s="21"/>
      <c r="M64" s="21"/>
      <c r="N64" s="21"/>
      <c r="O64" s="21"/>
      <c r="P64" s="21"/>
      <c r="Q64" s="21"/>
      <c r="R64" s="15"/>
      <c r="S64" s="35">
        <v>0</v>
      </c>
      <c r="T64" s="34">
        <v>0</v>
      </c>
      <c r="U64" s="33">
        <v>0</v>
      </c>
      <c r="V64" s="34">
        <v>0</v>
      </c>
      <c r="W64" s="33">
        <v>0</v>
      </c>
      <c r="X64" s="34">
        <v>0</v>
      </c>
    </row>
    <row r="65" spans="1:24" ht="15" customHeight="1" thickBot="1" x14ac:dyDescent="0.35">
      <c r="A65" s="128">
        <v>55</v>
      </c>
      <c r="B65" s="47" t="str">
        <f>VLOOKUP(D65,Riepilogo!$A$4:$F$147,2,FALSE)</f>
        <v>CARLONE FABIO</v>
      </c>
      <c r="C65" s="49" t="str">
        <f>VLOOKUP(D65,Riepilogo!$A$4:$F$147,3,FALSE)</f>
        <v>19/05/1963</v>
      </c>
      <c r="D65" s="47">
        <v>10660</v>
      </c>
      <c r="E65" s="47" t="str">
        <f>VLOOKUP(D65,Riepilogo!$A$4:$F$147,5,FALSE)</f>
        <v>ITA</v>
      </c>
      <c r="F65" s="69" t="str">
        <f>VLOOKUP(D65,Riepilogo!$A$4:$F$147,6,FALSE)</f>
        <v>BRACCIANO BADMINTON</v>
      </c>
      <c r="G65" s="88">
        <f>SUM(LARGE(H65:X65,{1,2,3,4,5,6}))</f>
        <v>213</v>
      </c>
      <c r="H65" s="91"/>
      <c r="I65" s="21"/>
      <c r="J65" s="21"/>
      <c r="K65" s="21"/>
      <c r="L65" s="21"/>
      <c r="M65" s="21"/>
      <c r="N65" s="21"/>
      <c r="O65" s="21"/>
      <c r="P65" s="21"/>
      <c r="Q65" s="21">
        <v>213</v>
      </c>
      <c r="R65" s="15"/>
      <c r="S65" s="35">
        <v>0</v>
      </c>
      <c r="T65" s="34">
        <v>0</v>
      </c>
      <c r="U65" s="33">
        <v>0</v>
      </c>
      <c r="V65" s="34">
        <v>0</v>
      </c>
      <c r="W65" s="33">
        <v>0</v>
      </c>
      <c r="X65" s="34">
        <v>0</v>
      </c>
    </row>
    <row r="66" spans="1:24" ht="15" customHeight="1" thickBot="1" x14ac:dyDescent="0.35">
      <c r="A66" s="128">
        <v>56</v>
      </c>
      <c r="B66" s="47" t="str">
        <f>VLOOKUP(D66,Riepilogo!$A$4:$F$147,2,FALSE)</f>
        <v>ISACCHI ROBERTA</v>
      </c>
      <c r="C66" s="49" t="str">
        <f>VLOOKUP(D66,Riepilogo!$A$4:$F$147,3,FALSE)</f>
        <v>31/10/1973</v>
      </c>
      <c r="D66" s="47">
        <v>12792</v>
      </c>
      <c r="E66" s="47" t="str">
        <f>VLOOKUP(D66,Riepilogo!$A$4:$F$147,5,FALSE)</f>
        <v>ITA</v>
      </c>
      <c r="F66" s="69" t="str">
        <f>VLOOKUP(D66,Riepilogo!$A$4:$F$147,6,FALSE)</f>
        <v>POL 2B</v>
      </c>
      <c r="G66" s="88">
        <f>SUM(LARGE(H66:X66,{1,2,3,4,5,6}))</f>
        <v>213</v>
      </c>
      <c r="H66" s="91">
        <v>213</v>
      </c>
      <c r="I66" s="21"/>
      <c r="J66" s="21"/>
      <c r="K66" s="21"/>
      <c r="L66" s="21"/>
      <c r="M66" s="21"/>
      <c r="N66" s="21"/>
      <c r="O66" s="21"/>
      <c r="P66" s="21"/>
      <c r="Q66" s="21"/>
      <c r="R66" s="15"/>
      <c r="S66" s="35">
        <v>0</v>
      </c>
      <c r="T66" s="34">
        <v>0</v>
      </c>
      <c r="U66" s="33">
        <v>0</v>
      </c>
      <c r="V66" s="34">
        <v>0</v>
      </c>
      <c r="W66" s="33">
        <v>0</v>
      </c>
      <c r="X66" s="34">
        <v>0</v>
      </c>
    </row>
    <row r="67" spans="1:24" ht="15" customHeight="1" thickBot="1" x14ac:dyDescent="0.35">
      <c r="A67" s="128">
        <v>57</v>
      </c>
      <c r="B67" s="47" t="str">
        <f>VLOOKUP(D67,Riepilogo!$A$4:$F$147,2,FALSE)</f>
        <v>WOJTOWICZ MONIKA ELZBIETA</v>
      </c>
      <c r="C67" s="49" t="str">
        <f>VLOOKUP(D67,Riepilogo!$A$4:$F$147,3,FALSE)</f>
        <v>02/05/1976</v>
      </c>
      <c r="D67" s="47">
        <v>95390</v>
      </c>
      <c r="E67" s="47" t="str">
        <f>VLOOKUP(D67,Riepilogo!$A$4:$F$147,5,FALSE)</f>
        <v>ITA</v>
      </c>
      <c r="F67" s="69" t="str">
        <f>VLOOKUP(D67,Riepilogo!$A$4:$F$147,6,FALSE)</f>
        <v>SPORT ACADEMY</v>
      </c>
      <c r="G67" s="88">
        <f>SUM(LARGE(H67:X67,{1,2,3,4,5,6}))</f>
        <v>213</v>
      </c>
      <c r="H67" s="91"/>
      <c r="I67" s="21"/>
      <c r="J67" s="21"/>
      <c r="K67" s="21"/>
      <c r="L67" s="21"/>
      <c r="M67" s="21"/>
      <c r="N67" s="21"/>
      <c r="O67" s="21"/>
      <c r="P67" s="21"/>
      <c r="Q67" s="21">
        <v>213</v>
      </c>
      <c r="R67" s="15"/>
      <c r="S67" s="35">
        <v>0</v>
      </c>
      <c r="T67" s="34">
        <v>0</v>
      </c>
      <c r="U67" s="33">
        <v>0</v>
      </c>
      <c r="V67" s="34">
        <v>0</v>
      </c>
      <c r="W67" s="33">
        <v>0</v>
      </c>
      <c r="X67" s="34">
        <v>0</v>
      </c>
    </row>
    <row r="68" spans="1:24" ht="15" customHeight="1" thickBot="1" x14ac:dyDescent="0.35">
      <c r="A68" s="128">
        <v>58</v>
      </c>
      <c r="B68" s="47" t="str">
        <f>VLOOKUP(D68,Riepilogo!$A$4:$F$147,2,FALSE)</f>
        <v>MUSTAFINA YANINA</v>
      </c>
      <c r="C68" s="49" t="str">
        <f>VLOOKUP(D68,Riepilogo!$A$4:$F$147,3,FALSE)</f>
        <v>06/06/1978</v>
      </c>
      <c r="D68" s="47">
        <v>66216</v>
      </c>
      <c r="E68" s="47" t="str">
        <f>VLOOKUP(D68,Riepilogo!$A$4:$F$147,5,FALSE)</f>
        <v>ITA</v>
      </c>
      <c r="F68" s="69" t="str">
        <f>VLOOKUP(D68,Riepilogo!$A$4:$F$147,6,FALSE)</f>
        <v>CUS BERGAMO</v>
      </c>
      <c r="G68" s="88">
        <f>SUM(LARGE(H68:X68,{1,2,3,4,5,6}))</f>
        <v>213</v>
      </c>
      <c r="H68" s="91">
        <v>213</v>
      </c>
      <c r="I68" s="21"/>
      <c r="J68" s="21"/>
      <c r="K68" s="21"/>
      <c r="L68" s="21"/>
      <c r="M68" s="21"/>
      <c r="N68" s="21"/>
      <c r="O68" s="21"/>
      <c r="P68" s="21"/>
      <c r="Q68" s="21"/>
      <c r="R68" s="15"/>
      <c r="S68" s="35">
        <v>0</v>
      </c>
      <c r="T68" s="34">
        <v>0</v>
      </c>
      <c r="U68" s="33">
        <v>0</v>
      </c>
      <c r="V68" s="34">
        <v>0</v>
      </c>
      <c r="W68" s="33">
        <v>0</v>
      </c>
      <c r="X68" s="34">
        <v>0</v>
      </c>
    </row>
    <row r="69" spans="1:24" ht="15" customHeight="1" thickBot="1" x14ac:dyDescent="0.35">
      <c r="A69" s="128">
        <v>59</v>
      </c>
      <c r="B69" s="47" t="str">
        <f>VLOOKUP(D69,Riepilogo!$A$4:$F$147,2,FALSE)</f>
        <v>STEFFANONI ALESSANDRA</v>
      </c>
      <c r="C69" s="49" t="str">
        <f>VLOOKUP(D69,Riepilogo!$A$4:$F$147,3,FALSE)</f>
        <v>04/03/1958</v>
      </c>
      <c r="D69" s="47">
        <v>11251</v>
      </c>
      <c r="E69" s="47" t="str">
        <f>VLOOKUP(D69,Riepilogo!$A$4:$F$147,5,FALSE)</f>
        <v>ITA</v>
      </c>
      <c r="F69" s="69" t="str">
        <f>VLOOKUP(D69,Riepilogo!$A$4:$F$147,6,FALSE)</f>
        <v>VIGNANELLO BC</v>
      </c>
      <c r="G69" s="88">
        <f>SUM(LARGE(H69:X69,{1,2,3,4,5,6}))</f>
        <v>205</v>
      </c>
      <c r="H69" s="91"/>
      <c r="I69" s="21"/>
      <c r="J69" s="21">
        <v>205</v>
      </c>
      <c r="K69" s="21"/>
      <c r="L69" s="21"/>
      <c r="M69" s="21"/>
      <c r="N69" s="21"/>
      <c r="O69" s="21"/>
      <c r="P69" s="21"/>
      <c r="Q69" s="21"/>
      <c r="R69" s="15"/>
      <c r="S69" s="35">
        <v>0</v>
      </c>
      <c r="T69" s="34">
        <v>0</v>
      </c>
      <c r="U69" s="33">
        <v>0</v>
      </c>
      <c r="V69" s="34">
        <v>0</v>
      </c>
      <c r="W69" s="33">
        <v>0</v>
      </c>
      <c r="X69" s="34">
        <v>0</v>
      </c>
    </row>
    <row r="70" spans="1:24" ht="15" customHeight="1" thickBot="1" x14ac:dyDescent="0.35">
      <c r="A70" s="128">
        <v>60</v>
      </c>
      <c r="B70" s="47" t="str">
        <f>VLOOKUP(D70,Riepilogo!$A$4:$F$147,2,FALSE)</f>
        <v>COCIMANO DOMENICO ORAZIO</v>
      </c>
      <c r="C70" s="49" t="str">
        <f>VLOOKUP(D70,Riepilogo!$A$4:$F$147,3,FALSE)</f>
        <v>07/04/1959</v>
      </c>
      <c r="D70" s="47">
        <v>9734</v>
      </c>
      <c r="E70" s="47" t="str">
        <f>VLOOKUP(D70,Riepilogo!$A$4:$F$147,5,FALSE)</f>
        <v>ITA</v>
      </c>
      <c r="F70" s="69" t="str">
        <f>VLOOKUP(D70,Riepilogo!$A$4:$F$147,6,FALSE)</f>
        <v>CASTEL DI IUDICA</v>
      </c>
      <c r="G70" s="88">
        <f>SUM(LARGE(H70:X70,{1,2,3,4,5,6}))</f>
        <v>205</v>
      </c>
      <c r="H70" s="91"/>
      <c r="I70" s="21"/>
      <c r="J70" s="21">
        <v>205</v>
      </c>
      <c r="K70" s="21"/>
      <c r="L70" s="21"/>
      <c r="M70" s="21"/>
      <c r="N70" s="21"/>
      <c r="O70" s="21"/>
      <c r="P70" s="21"/>
      <c r="Q70" s="21"/>
      <c r="R70" s="15"/>
      <c r="S70" s="35">
        <v>0</v>
      </c>
      <c r="T70" s="34">
        <v>0</v>
      </c>
      <c r="U70" s="33">
        <v>0</v>
      </c>
      <c r="V70" s="34">
        <v>0</v>
      </c>
      <c r="W70" s="33">
        <v>0</v>
      </c>
      <c r="X70" s="34">
        <v>0</v>
      </c>
    </row>
    <row r="71" spans="1:24" ht="15" customHeight="1" thickBot="1" x14ac:dyDescent="0.35">
      <c r="A71" s="128">
        <v>61</v>
      </c>
      <c r="B71" s="47" t="str">
        <f>VLOOKUP(D71,Riepilogo!$A$4:$F$147,2,FALSE)</f>
        <v>KISS ATTILA</v>
      </c>
      <c r="C71" s="49" t="str">
        <f>VLOOKUP(D71,Riepilogo!$A$4:$F$147,3,FALSE)</f>
        <v>13/02/1967</v>
      </c>
      <c r="D71" s="47">
        <v>14099</v>
      </c>
      <c r="E71" s="47" t="str">
        <f>VLOOKUP(D71,Riepilogo!$A$4:$F$147,5,FALSE)</f>
        <v>HUN</v>
      </c>
      <c r="F71" s="69" t="str">
        <f>VLOOKUP(D71,Riepilogo!$A$4:$F$147,6,FALSE)</f>
        <v>BC MILANO</v>
      </c>
      <c r="G71" s="88">
        <f>SUM(LARGE(H71:X71,{1,2,3,4,5,6}))</f>
        <v>205</v>
      </c>
      <c r="H71" s="91"/>
      <c r="I71" s="21"/>
      <c r="J71" s="21">
        <v>205</v>
      </c>
      <c r="K71" s="21"/>
      <c r="L71" s="21"/>
      <c r="M71" s="21"/>
      <c r="N71" s="21"/>
      <c r="O71" s="21"/>
      <c r="P71" s="21"/>
      <c r="Q71" s="21"/>
      <c r="R71" s="15"/>
      <c r="S71" s="35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</row>
    <row r="72" spans="1:24" ht="15" customHeight="1" thickBot="1" x14ac:dyDescent="0.35">
      <c r="A72" s="128">
        <v>62</v>
      </c>
      <c r="B72" s="47" t="str">
        <f>VLOOKUP(D72,Riepilogo!$A$4:$F$147,2,FALSE)</f>
        <v>PIZZETTI LUDOVICA</v>
      </c>
      <c r="C72" s="49" t="str">
        <f>VLOOKUP(D72,Riepilogo!$A$4:$F$147,3,FALSE)</f>
        <v>13/06/1971</v>
      </c>
      <c r="D72" s="47">
        <v>15819</v>
      </c>
      <c r="E72" s="47" t="str">
        <f>VLOOKUP(D72,Riepilogo!$A$4:$F$147,5,FALSE)</f>
        <v>ITA</v>
      </c>
      <c r="F72" s="69" t="str">
        <f>VLOOKUP(D72,Riepilogo!$A$4:$F$147,6,FALSE)</f>
        <v>BC MILANO</v>
      </c>
      <c r="G72" s="88">
        <f>SUM(LARGE(H72:X72,{1,2,3,4,5,6}))</f>
        <v>205</v>
      </c>
      <c r="H72" s="91"/>
      <c r="I72" s="21"/>
      <c r="J72" s="21">
        <v>205</v>
      </c>
      <c r="K72" s="21"/>
      <c r="L72" s="21"/>
      <c r="M72" s="21"/>
      <c r="N72" s="21"/>
      <c r="O72" s="21"/>
      <c r="P72" s="21"/>
      <c r="Q72" s="21"/>
      <c r="R72" s="15"/>
      <c r="S72" s="35">
        <v>0</v>
      </c>
      <c r="T72" s="34">
        <v>0</v>
      </c>
      <c r="U72" s="33">
        <v>0</v>
      </c>
      <c r="V72" s="34">
        <v>0</v>
      </c>
      <c r="W72" s="33">
        <v>0</v>
      </c>
      <c r="X72" s="34">
        <v>0</v>
      </c>
    </row>
    <row r="73" spans="1:24" ht="15" customHeight="1" thickBot="1" x14ac:dyDescent="0.35">
      <c r="A73" s="128">
        <v>63</v>
      </c>
      <c r="B73" s="47" t="str">
        <f>VLOOKUP(D73,Riepilogo!$A$4:$F$147,2,FALSE)</f>
        <v>PIZZULLI ANTONIO</v>
      </c>
      <c r="C73" s="49">
        <f>VLOOKUP(D73,Riepilogo!$A$4:$F$147,3,FALSE)</f>
        <v>22213</v>
      </c>
      <c r="D73" s="47">
        <v>143696</v>
      </c>
      <c r="E73" s="47" t="str">
        <f>VLOOKUP(D73,Riepilogo!$A$4:$F$147,5,FALSE)</f>
        <v>ITA</v>
      </c>
      <c r="F73" s="69" t="str">
        <f>VLOOKUP(D73,Riepilogo!$A$4:$F$147,6,FALSE)</f>
        <v>ENERGICA...MENTE...INSIEME</v>
      </c>
      <c r="G73" s="88">
        <f>SUM(LARGE(H73:X73,{1,2,3,4,5,6}))</f>
        <v>175</v>
      </c>
      <c r="H73" s="91"/>
      <c r="I73" s="21"/>
      <c r="J73" s="21"/>
      <c r="K73" s="21"/>
      <c r="L73" s="21"/>
      <c r="M73" s="21"/>
      <c r="N73" s="21"/>
      <c r="O73" s="21"/>
      <c r="P73" s="21"/>
      <c r="Q73" s="21">
        <v>175</v>
      </c>
      <c r="R73" s="15"/>
      <c r="S73" s="35">
        <v>0</v>
      </c>
      <c r="T73" s="34">
        <v>0</v>
      </c>
      <c r="U73" s="33">
        <v>0</v>
      </c>
      <c r="V73" s="34">
        <v>0</v>
      </c>
      <c r="W73" s="33">
        <v>0</v>
      </c>
      <c r="X73" s="34">
        <v>0</v>
      </c>
    </row>
    <row r="74" spans="1:24" ht="15" customHeight="1" thickBot="1" x14ac:dyDescent="0.35">
      <c r="A74" s="128">
        <v>64</v>
      </c>
      <c r="B74" s="47" t="str">
        <f>VLOOKUP(D74,Riepilogo!$A$4:$F$147,2,FALSE)</f>
        <v>DANTI ALDO</v>
      </c>
      <c r="C74" s="49" t="str">
        <f>VLOOKUP(D74,Riepilogo!$A$4:$F$147,3,FALSE)</f>
        <v>08/05/1963</v>
      </c>
      <c r="D74" s="47">
        <v>13968</v>
      </c>
      <c r="E74" s="47" t="str">
        <f>VLOOKUP(D74,Riepilogo!$A$4:$F$147,5,FALSE)</f>
        <v>ITA</v>
      </c>
      <c r="F74" s="69" t="str">
        <f>VLOOKUP(D74,Riepilogo!$A$4:$F$147,6,FALSE)</f>
        <v>ASV UBERETSCH</v>
      </c>
      <c r="G74" s="88">
        <f>SUM(LARGE(H74:X74,{1,2,3,4,5,6}))</f>
        <v>175</v>
      </c>
      <c r="H74" s="91"/>
      <c r="I74" s="21"/>
      <c r="J74" s="21"/>
      <c r="K74" s="21"/>
      <c r="L74" s="21"/>
      <c r="M74" s="21"/>
      <c r="N74" s="21"/>
      <c r="O74" s="21"/>
      <c r="P74" s="21">
        <v>175</v>
      </c>
      <c r="Q74" s="21"/>
      <c r="R74" s="15"/>
      <c r="S74" s="35">
        <v>0</v>
      </c>
      <c r="T74" s="34">
        <v>0</v>
      </c>
      <c r="U74" s="33">
        <v>0</v>
      </c>
      <c r="V74" s="34">
        <v>0</v>
      </c>
      <c r="W74" s="33">
        <v>0</v>
      </c>
      <c r="X74" s="34">
        <v>0</v>
      </c>
    </row>
    <row r="75" spans="1:24" ht="15" customHeight="1" thickBot="1" x14ac:dyDescent="0.35">
      <c r="A75" s="128">
        <v>65</v>
      </c>
      <c r="B75" s="47" t="str">
        <f>VLOOKUP(D75,Riepilogo!$A$4:$F$147,2,FALSE)</f>
        <v>CLAUSEN SUSAN</v>
      </c>
      <c r="C75" s="49" t="str">
        <f>VLOOKUP(D75,Riepilogo!$A$4:$F$147,3,FALSE)</f>
        <v>19/01/1964</v>
      </c>
      <c r="D75" s="47">
        <v>22051</v>
      </c>
      <c r="E75" s="47" t="str">
        <f>VLOOKUP(D75,Riepilogo!$A$4:$F$147,5,FALSE)</f>
        <v>DEN</v>
      </c>
      <c r="F75" s="69" t="str">
        <f>VLOOKUP(D75,Riepilogo!$A$4:$F$147,6,FALSE)</f>
        <v>PADOVA BADMINTON</v>
      </c>
      <c r="G75" s="88">
        <f>SUM(LARGE(H75:X75,{1,2,3,4,5,6}))</f>
        <v>175</v>
      </c>
      <c r="H75" s="91"/>
      <c r="I75" s="21"/>
      <c r="J75" s="21"/>
      <c r="K75" s="21"/>
      <c r="L75" s="21"/>
      <c r="M75" s="21"/>
      <c r="N75" s="21"/>
      <c r="O75" s="21">
        <v>175</v>
      </c>
      <c r="P75" s="21"/>
      <c r="Q75" s="21"/>
      <c r="R75" s="15"/>
      <c r="S75" s="35">
        <v>0</v>
      </c>
      <c r="T75" s="34">
        <v>0</v>
      </c>
      <c r="U75" s="33">
        <v>0</v>
      </c>
      <c r="V75" s="34">
        <v>0</v>
      </c>
      <c r="W75" s="33">
        <v>0</v>
      </c>
      <c r="X75" s="34">
        <v>0</v>
      </c>
    </row>
    <row r="76" spans="1:24" ht="15" customHeight="1" thickBot="1" x14ac:dyDescent="0.35">
      <c r="A76" s="128">
        <v>66</v>
      </c>
      <c r="B76" s="47" t="str">
        <f>VLOOKUP(D76,Riepilogo!$A$4:$F$147,2,FALSE)</f>
        <v>HETTIARACHCHI RANGA MANIKKA</v>
      </c>
      <c r="C76" s="49">
        <f>VLOOKUP(D76,Riepilogo!$A$4:$F$147,3,FALSE)</f>
        <v>26728</v>
      </c>
      <c r="D76" s="47">
        <v>88646</v>
      </c>
      <c r="E76" s="47" t="str">
        <f>VLOOKUP(D76,Riepilogo!$A$4:$F$147,5,FALSE)</f>
        <v>ITA</v>
      </c>
      <c r="F76" s="69" t="str">
        <f>VLOOKUP(D76,Riepilogo!$A$4:$F$147,6,FALSE)</f>
        <v>PADOVA BADMINTON</v>
      </c>
      <c r="G76" s="88">
        <f>SUM(LARGE(H76:X76,{1,2,3,4,5,6}))</f>
        <v>175</v>
      </c>
      <c r="H76" s="91"/>
      <c r="I76" s="21"/>
      <c r="J76" s="21"/>
      <c r="K76" s="21"/>
      <c r="L76" s="21"/>
      <c r="M76" s="21"/>
      <c r="N76" s="21"/>
      <c r="O76" s="21">
        <v>175</v>
      </c>
      <c r="P76" s="21"/>
      <c r="Q76" s="21"/>
      <c r="R76" s="15"/>
      <c r="S76" s="35">
        <v>0</v>
      </c>
      <c r="T76" s="34">
        <v>0</v>
      </c>
      <c r="U76" s="33">
        <v>0</v>
      </c>
      <c r="V76" s="34">
        <v>0</v>
      </c>
      <c r="W76" s="33">
        <v>0</v>
      </c>
      <c r="X76" s="34">
        <v>0</v>
      </c>
    </row>
    <row r="77" spans="1:24" ht="15" customHeight="1" thickBot="1" x14ac:dyDescent="0.35">
      <c r="A77" s="128">
        <v>67</v>
      </c>
      <c r="B77" s="47" t="str">
        <f>VLOOKUP(D77,Riepilogo!$A$4:$F$147,2,FALSE)</f>
        <v>IANESELLI SONIA</v>
      </c>
      <c r="C77" s="49" t="str">
        <f>VLOOKUP(D77,Riepilogo!$A$4:$F$147,3,FALSE)</f>
        <v>25/07/1974</v>
      </c>
      <c r="D77" s="47">
        <v>13969</v>
      </c>
      <c r="E77" s="47" t="str">
        <f>VLOOKUP(D77,Riepilogo!$A$4:$F$147,5,FALSE)</f>
        <v>ITA</v>
      </c>
      <c r="F77" s="69" t="str">
        <f>VLOOKUP(D77,Riepilogo!$A$4:$F$147,6,FALSE)</f>
        <v>ASV UBERETSCH</v>
      </c>
      <c r="G77" s="88">
        <f>SUM(LARGE(H77:X77,{1,2,3,4,5,6}))</f>
        <v>175</v>
      </c>
      <c r="H77" s="91"/>
      <c r="I77" s="21"/>
      <c r="J77" s="21"/>
      <c r="K77" s="21"/>
      <c r="L77" s="21"/>
      <c r="M77" s="21"/>
      <c r="N77" s="21"/>
      <c r="O77" s="21"/>
      <c r="P77" s="21">
        <v>175</v>
      </c>
      <c r="Q77" s="21"/>
      <c r="R77" s="15"/>
      <c r="S77" s="35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</row>
    <row r="78" spans="1:24" ht="15" customHeight="1" thickBot="1" x14ac:dyDescent="0.35">
      <c r="A78" s="128">
        <v>68</v>
      </c>
      <c r="B78" s="47" t="str">
        <f>VLOOKUP(D78,Riepilogo!$A$4:$F$147,2,FALSE)</f>
        <v>TURRINI CLAUDIO</v>
      </c>
      <c r="C78" s="49" t="str">
        <f>VLOOKUP(D78,Riepilogo!$A$4:$F$147,3,FALSE)</f>
        <v>22/08/1975</v>
      </c>
      <c r="D78" s="47">
        <v>39393</v>
      </c>
      <c r="E78" s="47" t="str">
        <f>VLOOKUP(D78,Riepilogo!$A$4:$F$147,5,FALSE)</f>
        <v>ITA</v>
      </c>
      <c r="F78" s="69" t="str">
        <f>VLOOKUP(D78,Riepilogo!$A$4:$F$147,6,FALSE)</f>
        <v>ITIS MARCONI</v>
      </c>
      <c r="G78" s="88">
        <f>SUM(LARGE(H78:X78,{1,2,3,4,5,6}))</f>
        <v>175</v>
      </c>
      <c r="H78" s="91"/>
      <c r="I78" s="21"/>
      <c r="J78" s="21"/>
      <c r="K78" s="21"/>
      <c r="L78" s="21"/>
      <c r="M78" s="21"/>
      <c r="N78" s="21"/>
      <c r="O78" s="21">
        <v>175</v>
      </c>
      <c r="P78" s="21"/>
      <c r="Q78" s="21"/>
      <c r="R78" s="15"/>
      <c r="S78" s="35">
        <v>0</v>
      </c>
      <c r="T78" s="34">
        <v>0</v>
      </c>
      <c r="U78" s="33">
        <v>0</v>
      </c>
      <c r="V78" s="34">
        <v>0</v>
      </c>
      <c r="W78" s="33">
        <v>0</v>
      </c>
      <c r="X78" s="34">
        <v>0</v>
      </c>
    </row>
    <row r="79" spans="1:24" ht="15" customHeight="1" thickBot="1" x14ac:dyDescent="0.35">
      <c r="A79" s="128">
        <v>69</v>
      </c>
      <c r="B79" s="47" t="str">
        <f>VLOOKUP(D79,Riepilogo!$A$4:$F$147,2,FALSE)</f>
        <v>PIRODDA ELISABETTA</v>
      </c>
      <c r="C79" s="49" t="str">
        <f>VLOOKUP(D79,Riepilogo!$A$4:$F$147,3,FALSE)</f>
        <v>15/08/1970</v>
      </c>
      <c r="D79" s="47">
        <v>175953</v>
      </c>
      <c r="E79" s="47" t="str">
        <f>VLOOKUP(D79,Riepilogo!$A$4:$F$147,5,FALSE)</f>
        <v>ITA</v>
      </c>
      <c r="F79" s="69" t="str">
        <f>VLOOKUP(D79,Riepilogo!$A$4:$F$147,6,FALSE)</f>
        <v>LE AQUILE</v>
      </c>
      <c r="G79" s="88">
        <f>SUM(LARGE(H79:X79,{1,2,3,4,5,6}))</f>
        <v>157</v>
      </c>
      <c r="H79" s="91"/>
      <c r="I79" s="21"/>
      <c r="J79" s="21">
        <v>157</v>
      </c>
      <c r="K79" s="21"/>
      <c r="L79" s="21"/>
      <c r="M79" s="21"/>
      <c r="N79" s="21"/>
      <c r="O79" s="21"/>
      <c r="P79" s="21"/>
      <c r="Q79" s="21"/>
      <c r="R79" s="15"/>
      <c r="S79" s="35">
        <v>0</v>
      </c>
      <c r="T79" s="34">
        <v>0</v>
      </c>
      <c r="U79" s="33">
        <v>0</v>
      </c>
      <c r="V79" s="34">
        <v>0</v>
      </c>
      <c r="W79" s="33">
        <v>0</v>
      </c>
      <c r="X79" s="34">
        <v>0</v>
      </c>
    </row>
    <row r="80" spans="1:24" ht="15" customHeight="1" thickBot="1" x14ac:dyDescent="0.35">
      <c r="A80" s="128">
        <v>70</v>
      </c>
      <c r="B80" s="47" t="str">
        <f>VLOOKUP(D80,Riepilogo!$A$4:$F$147,2,FALSE)</f>
        <v>CASULA LUCA GIOVANNI ANTIOCO</v>
      </c>
      <c r="C80" s="49" t="str">
        <f>VLOOKUP(D80,Riepilogo!$A$4:$F$147,3,FALSE)</f>
        <v>28/09/1971</v>
      </c>
      <c r="D80" s="47">
        <v>22076</v>
      </c>
      <c r="E80" s="47" t="str">
        <f>VLOOKUP(D80,Riepilogo!$A$4:$F$147,5,FALSE)</f>
        <v>ITA</v>
      </c>
      <c r="F80" s="69" t="str">
        <f>VLOOKUP(D80,Riepilogo!$A$4:$F$147,6,FALSE)</f>
        <v>LE AQUILE</v>
      </c>
      <c r="G80" s="88">
        <f>SUM(LARGE(H80:X80,{1,2,3,4,5,6}))</f>
        <v>157</v>
      </c>
      <c r="H80" s="91"/>
      <c r="I80" s="21"/>
      <c r="J80" s="21">
        <v>157</v>
      </c>
      <c r="K80" s="21"/>
      <c r="L80" s="21"/>
      <c r="M80" s="21"/>
      <c r="N80" s="21"/>
      <c r="O80" s="21"/>
      <c r="P80" s="21"/>
      <c r="Q80" s="21"/>
      <c r="R80" s="15"/>
      <c r="S80" s="35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</row>
    <row r="81" spans="1:24" ht="15" customHeight="1" thickBot="1" x14ac:dyDescent="0.35">
      <c r="A81" s="128">
        <v>71</v>
      </c>
      <c r="B81" s="47" t="str">
        <f>VLOOKUP(D81,Riepilogo!$A$4:$F$147,2,FALSE)</f>
        <v>PLUNGER JOLANDA</v>
      </c>
      <c r="C81" s="49" t="str">
        <f>VLOOKUP(D81,Riepilogo!$A$4:$F$147,3,FALSE)</f>
        <v>04/06/1951</v>
      </c>
      <c r="D81" s="47">
        <v>10815</v>
      </c>
      <c r="E81" s="47" t="str">
        <f>VLOOKUP(D81,Riepilogo!$A$4:$F$147,5,FALSE)</f>
        <v>ITA</v>
      </c>
      <c r="F81" s="69" t="str">
        <f>VLOOKUP(D81,Riepilogo!$A$4:$F$147,6,FALSE)</f>
        <v>ASSV BRIXEN</v>
      </c>
      <c r="G81" s="88">
        <f>SUM(LARGE(H81:X81,{1,2,3,4,5,6}))</f>
        <v>137</v>
      </c>
      <c r="H81" s="91"/>
      <c r="I81" s="21"/>
      <c r="J81" s="21"/>
      <c r="K81" s="21"/>
      <c r="L81" s="21">
        <v>137</v>
      </c>
      <c r="M81" s="21"/>
      <c r="N81" s="21"/>
      <c r="O81" s="21"/>
      <c r="P81" s="21"/>
      <c r="Q81" s="21"/>
      <c r="R81" s="15"/>
      <c r="S81" s="35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</row>
    <row r="82" spans="1:24" ht="15" customHeight="1" thickBot="1" x14ac:dyDescent="0.35">
      <c r="A82" s="128">
        <v>72</v>
      </c>
      <c r="B82" s="47" t="str">
        <f>VLOOKUP(D82,Riepilogo!$A$4:$F$147,2,FALSE)</f>
        <v>PIPANI ILARIA</v>
      </c>
      <c r="C82" s="49" t="str">
        <f>VLOOKUP(D82,Riepilogo!$A$4:$F$147,3,FALSE)</f>
        <v>24/05/1965</v>
      </c>
      <c r="D82" s="47">
        <v>20588</v>
      </c>
      <c r="E82" s="47" t="str">
        <f>VLOOKUP(D82,Riepilogo!$A$4:$F$147,5,FALSE)</f>
        <v>ITA</v>
      </c>
      <c r="F82" s="69" t="str">
        <f>VLOOKUP(D82,Riepilogo!$A$4:$F$147,6,FALSE)</f>
        <v>LARIO BC</v>
      </c>
      <c r="G82" s="88">
        <f>SUM(LARGE(H82:X82,{1,2,3,4,5,6}))</f>
        <v>137</v>
      </c>
      <c r="H82" s="91"/>
      <c r="I82" s="21"/>
      <c r="J82" s="21"/>
      <c r="K82" s="21"/>
      <c r="L82" s="21"/>
      <c r="M82" s="21"/>
      <c r="N82" s="21"/>
      <c r="O82" s="21">
        <v>137</v>
      </c>
      <c r="P82" s="21"/>
      <c r="Q82" s="21"/>
      <c r="R82" s="15"/>
      <c r="S82" s="35">
        <v>0</v>
      </c>
      <c r="T82" s="34">
        <v>0</v>
      </c>
      <c r="U82" s="33">
        <v>0</v>
      </c>
      <c r="V82" s="34">
        <v>0</v>
      </c>
      <c r="W82" s="33">
        <v>0</v>
      </c>
      <c r="X82" s="34">
        <v>0</v>
      </c>
    </row>
    <row r="83" spans="1:24" ht="15" customHeight="1" thickBot="1" x14ac:dyDescent="0.35">
      <c r="A83" s="128">
        <v>73</v>
      </c>
      <c r="B83" s="47" t="str">
        <f>VLOOKUP(D83,Riepilogo!$A$4:$F$147,2,FALSE)</f>
        <v>GSCHNITZER PAUL</v>
      </c>
      <c r="C83" s="49" t="str">
        <f>VLOOKUP(D83,Riepilogo!$A$4:$F$147,3,FALSE)</f>
        <v>22/08/1966</v>
      </c>
      <c r="D83" s="47">
        <v>176365</v>
      </c>
      <c r="E83" s="47" t="str">
        <f>VLOOKUP(D83,Riepilogo!$A$4:$F$147,5,FALSE)</f>
        <v>ITA</v>
      </c>
      <c r="F83" s="69" t="str">
        <f>VLOOKUP(D83,Riepilogo!$A$4:$F$147,6,FALSE)</f>
        <v>ASSV BRIXEN</v>
      </c>
      <c r="G83" s="88">
        <f>SUM(LARGE(H83:X83,{1,2,3,4,5,6}))</f>
        <v>137</v>
      </c>
      <c r="H83" s="91"/>
      <c r="I83" s="21"/>
      <c r="J83" s="21"/>
      <c r="K83" s="21"/>
      <c r="L83" s="21">
        <v>137</v>
      </c>
      <c r="M83" s="21"/>
      <c r="N83" s="21"/>
      <c r="O83" s="21"/>
      <c r="P83" s="21"/>
      <c r="Q83" s="21"/>
      <c r="R83" s="15"/>
      <c r="S83" s="35">
        <v>0</v>
      </c>
      <c r="T83" s="34">
        <v>0</v>
      </c>
      <c r="U83" s="33">
        <v>0</v>
      </c>
      <c r="V83" s="34">
        <v>0</v>
      </c>
      <c r="W83" s="33">
        <v>0</v>
      </c>
      <c r="X83" s="34">
        <v>0</v>
      </c>
    </row>
    <row r="84" spans="1:24" ht="15" customHeight="1" thickBot="1" x14ac:dyDescent="0.35">
      <c r="A84" s="128">
        <v>74</v>
      </c>
      <c r="B84" s="47" t="str">
        <f>VLOOKUP(D84,Riepilogo!$A$4:$F$147,2,FALSE)</f>
        <v>ZOMER GIOVANNI</v>
      </c>
      <c r="C84" s="49" t="str">
        <f>VLOOKUP(D84,Riepilogo!$A$4:$F$147,3,FALSE)</f>
        <v>10/02/1967</v>
      </c>
      <c r="D84" s="47">
        <v>66322</v>
      </c>
      <c r="E84" s="47" t="str">
        <f>VLOOKUP(D84,Riepilogo!$A$4:$F$147,5,FALSE)</f>
        <v>ITA</v>
      </c>
      <c r="F84" s="69" t="str">
        <f>VLOOKUP(D84,Riepilogo!$A$4:$F$147,6,FALSE)</f>
        <v>ASSV BRIXEN</v>
      </c>
      <c r="G84" s="88">
        <f>SUM(LARGE(H84:X84,{1,2,3,4,5,6}))</f>
        <v>137</v>
      </c>
      <c r="H84" s="91"/>
      <c r="I84" s="21"/>
      <c r="J84" s="21"/>
      <c r="K84" s="21"/>
      <c r="L84" s="21">
        <v>137</v>
      </c>
      <c r="M84" s="21"/>
      <c r="N84" s="21"/>
      <c r="O84" s="21"/>
      <c r="P84" s="21"/>
      <c r="Q84" s="21"/>
      <c r="R84" s="15"/>
      <c r="S84" s="35">
        <v>0</v>
      </c>
      <c r="T84" s="34">
        <v>0</v>
      </c>
      <c r="U84" s="33">
        <v>0</v>
      </c>
      <c r="V84" s="34">
        <v>0</v>
      </c>
      <c r="W84" s="33">
        <v>0</v>
      </c>
      <c r="X84" s="34">
        <v>0</v>
      </c>
    </row>
    <row r="85" spans="1:24" ht="15" customHeight="1" thickBot="1" x14ac:dyDescent="0.35">
      <c r="A85" s="128">
        <v>75</v>
      </c>
      <c r="B85" s="47" t="str">
        <f>VLOOKUP(D85,Riepilogo!$A$4:$F$147,2,FALSE)</f>
        <v>TOCCHETTI PIERA</v>
      </c>
      <c r="C85" s="49" t="str">
        <f>VLOOKUP(D85,Riepilogo!$A$4:$F$147,3,FALSE)</f>
        <v>26/05/1968</v>
      </c>
      <c r="D85" s="47">
        <v>10354</v>
      </c>
      <c r="E85" s="47" t="str">
        <f>VLOOKUP(D85,Riepilogo!$A$4:$F$147,5,FALSE)</f>
        <v>ITA</v>
      </c>
      <c r="F85" s="69" t="str">
        <f>VLOOKUP(D85,Riepilogo!$A$4:$F$147,6,FALSE)</f>
        <v>BCC LECCO</v>
      </c>
      <c r="G85" s="88">
        <f>SUM(LARGE(H85:X85,{1,2,3,4,5,6}))</f>
        <v>137</v>
      </c>
      <c r="H85" s="91"/>
      <c r="I85" s="21"/>
      <c r="J85" s="21"/>
      <c r="K85" s="21"/>
      <c r="L85" s="21"/>
      <c r="M85" s="21"/>
      <c r="N85" s="21"/>
      <c r="O85" s="21"/>
      <c r="P85" s="21"/>
      <c r="Q85" s="21"/>
      <c r="R85" s="15">
        <v>137</v>
      </c>
      <c r="S85" s="35">
        <v>0</v>
      </c>
      <c r="T85" s="34">
        <v>0</v>
      </c>
      <c r="U85" s="33">
        <v>0</v>
      </c>
      <c r="V85" s="34">
        <v>0</v>
      </c>
      <c r="W85" s="33">
        <v>0</v>
      </c>
      <c r="X85" s="34">
        <v>0</v>
      </c>
    </row>
    <row r="86" spans="1:24" ht="15" customHeight="1" thickBot="1" x14ac:dyDescent="0.35">
      <c r="A86" s="128">
        <v>76</v>
      </c>
      <c r="B86" s="47" t="str">
        <f>VLOOKUP(D86,Riepilogo!$A$4:$F$147,2,FALSE)</f>
        <v>POLITO MARIAELENA</v>
      </c>
      <c r="C86" s="49" t="str">
        <f>VLOOKUP(D86,Riepilogo!$A$4:$F$147,3,FALSE)</f>
        <v>04/05/1970</v>
      </c>
      <c r="D86" s="47">
        <v>38574</v>
      </c>
      <c r="E86" s="47" t="str">
        <f>VLOOKUP(D86,Riepilogo!$A$4:$F$147,5,FALSE)</f>
        <v>ITA</v>
      </c>
      <c r="F86" s="69" t="str">
        <f>VLOOKUP(D86,Riepilogo!$A$4:$F$147,6,FALSE)</f>
        <v>BRESCIA SPORT PIU'</v>
      </c>
      <c r="G86" s="88">
        <f>SUM(LARGE(H86:X86,{1,2,3,4,5,6}))</f>
        <v>137</v>
      </c>
      <c r="H86" s="91"/>
      <c r="I86" s="21"/>
      <c r="J86" s="21"/>
      <c r="K86" s="21"/>
      <c r="L86" s="21">
        <v>137</v>
      </c>
      <c r="M86" s="21"/>
      <c r="N86" s="21"/>
      <c r="O86" s="21"/>
      <c r="P86" s="21"/>
      <c r="Q86" s="21"/>
      <c r="R86" s="15"/>
      <c r="S86" s="35">
        <v>0</v>
      </c>
      <c r="T86" s="34">
        <v>0</v>
      </c>
      <c r="U86" s="33">
        <v>0</v>
      </c>
      <c r="V86" s="34">
        <v>0</v>
      </c>
      <c r="W86" s="33">
        <v>0</v>
      </c>
      <c r="X86" s="34">
        <v>0</v>
      </c>
    </row>
    <row r="87" spans="1:24" ht="15" customHeight="1" thickBot="1" x14ac:dyDescent="0.35">
      <c r="A87" s="128">
        <v>77</v>
      </c>
      <c r="B87" s="47" t="str">
        <f>VLOOKUP(D87,Riepilogo!$A$4:$F$147,2,FALSE)</f>
        <v>ANDREAGGI LUIGI</v>
      </c>
      <c r="C87" s="49" t="str">
        <f>VLOOKUP(D87,Riepilogo!$A$4:$F$147,3,FALSE)</f>
        <v>05/05/1970</v>
      </c>
      <c r="D87" s="47">
        <v>35940</v>
      </c>
      <c r="E87" s="47" t="str">
        <f>VLOOKUP(D87,Riepilogo!$A$4:$F$147,5,FALSE)</f>
        <v>ITA</v>
      </c>
      <c r="F87" s="69" t="str">
        <f>VLOOKUP(D87,Riepilogo!$A$4:$F$147,6,FALSE)</f>
        <v>PADOVA BADMINTON</v>
      </c>
      <c r="G87" s="88">
        <f>SUM(LARGE(H87:X87,{1,2,3,4,5,6}))</f>
        <v>137</v>
      </c>
      <c r="H87" s="91"/>
      <c r="I87" s="21"/>
      <c r="J87" s="21"/>
      <c r="K87" s="21"/>
      <c r="L87" s="21"/>
      <c r="M87" s="21"/>
      <c r="N87" s="21"/>
      <c r="O87" s="21">
        <v>137</v>
      </c>
      <c r="P87" s="21"/>
      <c r="Q87" s="21"/>
      <c r="R87" s="15"/>
      <c r="S87" s="35">
        <v>0</v>
      </c>
      <c r="T87" s="34">
        <v>0</v>
      </c>
      <c r="U87" s="33">
        <v>0</v>
      </c>
      <c r="V87" s="34">
        <v>0</v>
      </c>
      <c r="W87" s="33">
        <v>0</v>
      </c>
      <c r="X87" s="34">
        <v>0</v>
      </c>
    </row>
    <row r="88" spans="1:24" ht="15" customHeight="1" thickBot="1" x14ac:dyDescent="0.35">
      <c r="A88" s="128">
        <v>78</v>
      </c>
      <c r="B88" s="47" t="str">
        <f>VLOOKUP(D88,Riepilogo!$A$4:$F$147,2,FALSE)</f>
        <v>LAZZARINI SANDRA</v>
      </c>
      <c r="C88" s="49" t="str">
        <f>VLOOKUP(D88,Riepilogo!$A$4:$F$147,3,FALSE)</f>
        <v>16/11/1977</v>
      </c>
      <c r="D88" s="47">
        <v>142083</v>
      </c>
      <c r="E88" s="47" t="str">
        <f>VLOOKUP(D88,Riepilogo!$A$4:$F$147,5,FALSE)</f>
        <v>ITA</v>
      </c>
      <c r="F88" s="69" t="str">
        <f>VLOOKUP(D88,Riepilogo!$A$4:$F$147,6,FALSE)</f>
        <v>PADOVA BADMINTON</v>
      </c>
      <c r="G88" s="88">
        <f>SUM(LARGE(H88:X88,{1,2,3,4,5,6}))</f>
        <v>137</v>
      </c>
      <c r="H88" s="91"/>
      <c r="I88" s="21"/>
      <c r="J88" s="21"/>
      <c r="K88" s="21"/>
      <c r="L88" s="21"/>
      <c r="M88" s="21"/>
      <c r="N88" s="21"/>
      <c r="O88" s="21">
        <v>137</v>
      </c>
      <c r="P88" s="21"/>
      <c r="Q88" s="21"/>
      <c r="R88" s="15"/>
      <c r="S88" s="35">
        <v>0</v>
      </c>
      <c r="T88" s="34">
        <v>0</v>
      </c>
      <c r="U88" s="33">
        <v>0</v>
      </c>
      <c r="V88" s="34">
        <v>0</v>
      </c>
      <c r="W88" s="33">
        <v>0</v>
      </c>
      <c r="X88" s="34">
        <v>0</v>
      </c>
    </row>
    <row r="89" spans="1:24" ht="15" customHeight="1" thickBot="1" x14ac:dyDescent="0.35">
      <c r="A89" s="129">
        <v>79</v>
      </c>
      <c r="B89" s="70" t="str">
        <f>VLOOKUP(D89,Riepilogo!$A$4:$F$147,2,FALSE)</f>
        <v>NISTOLI ARMANDO FLAVIO</v>
      </c>
      <c r="C89" s="71" t="str">
        <f>VLOOKUP(D89,Riepilogo!$A$4:$F$147,3,FALSE)</f>
        <v>29/01/1961</v>
      </c>
      <c r="D89" s="70">
        <v>16237</v>
      </c>
      <c r="E89" s="70" t="str">
        <f>VLOOKUP(D89,Riepilogo!$A$4:$F$147,5,FALSE)</f>
        <v>ITA</v>
      </c>
      <c r="F89" s="72" t="str">
        <f>VLOOKUP(D89,Riepilogo!$A$4:$F$147,6,FALSE)</f>
        <v>CUS BERGAMO</v>
      </c>
      <c r="G89" s="88">
        <f>SUM(LARGE(H89:X89,{1,2,3,4,5,6}))</f>
        <v>92</v>
      </c>
      <c r="H89" s="92"/>
      <c r="I89" s="73"/>
      <c r="J89" s="73"/>
      <c r="K89" s="73"/>
      <c r="L89" s="73">
        <v>92</v>
      </c>
      <c r="M89" s="73"/>
      <c r="N89" s="73"/>
      <c r="O89" s="73"/>
      <c r="P89" s="73"/>
      <c r="Q89" s="73"/>
      <c r="R89" s="74"/>
      <c r="S89" s="35">
        <v>0</v>
      </c>
      <c r="T89" s="34">
        <v>0</v>
      </c>
      <c r="U89" s="33">
        <v>0</v>
      </c>
      <c r="V89" s="34">
        <v>0</v>
      </c>
      <c r="W89" s="33">
        <v>0</v>
      </c>
      <c r="X89" s="34">
        <v>0</v>
      </c>
    </row>
  </sheetData>
  <sheetProtection password="A3A8" sheet="1" objects="1" scenarios="1"/>
  <sortState ref="A11:X89">
    <sortCondition descending="1" ref="G11:G89"/>
    <sortCondition ref="C11:C89"/>
  </sortState>
  <mergeCells count="11">
    <mergeCell ref="Q7:R7"/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89">
    <cfRule type="cellIs" dxfId="2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I2:I6 A1 F6:G6 A5 F9 A6:D6 A2:D2 A9:D10 A4:D4 A8:C8 F8:G8 F2:G2 F10:G1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workbookViewId="0">
      <selection sqref="A1:I1"/>
    </sheetView>
  </sheetViews>
  <sheetFormatPr defaultColWidth="9.109375" defaultRowHeight="14.4" x14ac:dyDescent="0.3"/>
  <cols>
    <col min="1" max="1" width="9.44140625" style="59" customWidth="1"/>
    <col min="2" max="2" width="54.33203125" style="59" bestFit="1" customWidth="1"/>
    <col min="3" max="3" width="10.6640625" style="59" customWidth="1"/>
    <col min="4" max="4" width="7.109375" style="59" customWidth="1"/>
    <col min="5" max="5" width="5.109375" style="59" customWidth="1"/>
    <col min="6" max="6" width="27.33203125" style="59" customWidth="1"/>
    <col min="7" max="7" width="11.5546875" style="59" bestFit="1" customWidth="1"/>
    <col min="8" max="8" width="7.109375" style="59" bestFit="1" customWidth="1"/>
    <col min="9" max="9" width="7.44140625" style="59" bestFit="1" customWidth="1"/>
    <col min="10" max="16384" width="9.109375" style="59"/>
  </cols>
  <sheetData>
    <row r="1" spans="1:9" ht="21.6" thickBot="1" x14ac:dyDescent="0.35">
      <c r="A1" s="122" t="s">
        <v>466</v>
      </c>
      <c r="B1" s="123"/>
      <c r="C1" s="123"/>
      <c r="D1" s="123"/>
      <c r="E1" s="123"/>
      <c r="F1" s="123"/>
      <c r="G1" s="123"/>
      <c r="H1" s="123"/>
      <c r="I1" s="124"/>
    </row>
    <row r="2" spans="1:9" ht="5.25" customHeight="1" thickBot="1" x14ac:dyDescent="0.35">
      <c r="C2" s="83"/>
    </row>
    <row r="3" spans="1:9" ht="16.2" thickBot="1" x14ac:dyDescent="0.35">
      <c r="A3" s="76" t="s">
        <v>312</v>
      </c>
      <c r="B3" s="76" t="s">
        <v>144</v>
      </c>
      <c r="C3" s="76" t="s">
        <v>149</v>
      </c>
      <c r="D3" s="76" t="s">
        <v>313</v>
      </c>
      <c r="E3" s="76" t="s">
        <v>314</v>
      </c>
      <c r="F3" s="76" t="s">
        <v>142</v>
      </c>
      <c r="G3" s="77" t="s">
        <v>315</v>
      </c>
      <c r="H3" s="77" t="s">
        <v>316</v>
      </c>
      <c r="I3" s="77" t="s">
        <v>317</v>
      </c>
    </row>
    <row r="4" spans="1:9" x14ac:dyDescent="0.3">
      <c r="A4" s="130">
        <v>21909</v>
      </c>
      <c r="B4" s="131" t="s">
        <v>191</v>
      </c>
      <c r="C4" s="131" t="s">
        <v>424</v>
      </c>
      <c r="D4" s="131" t="s">
        <v>318</v>
      </c>
      <c r="E4" s="131" t="s">
        <v>320</v>
      </c>
      <c r="F4" s="131" t="s">
        <v>305</v>
      </c>
      <c r="G4" s="132">
        <f>IFERROR(VLOOKUP(A4,SM!$D$11:$G$100,4,FALSE),0)</f>
        <v>147</v>
      </c>
      <c r="H4" s="132">
        <f>IFERROR(VLOOKUP(A4,DM!$D$11:$G$100,4,FALSE),0)</f>
        <v>730</v>
      </c>
      <c r="I4" s="133">
        <f>IFERROR(VLOOKUP(A4,DX!$D$11:$G$89,4,FALSE),0)</f>
        <v>370</v>
      </c>
    </row>
    <row r="5" spans="1:9" x14ac:dyDescent="0.3">
      <c r="A5" s="134">
        <v>141748</v>
      </c>
      <c r="B5" s="135" t="s">
        <v>192</v>
      </c>
      <c r="C5" s="135" t="s">
        <v>414</v>
      </c>
      <c r="D5" s="135" t="s">
        <v>318</v>
      </c>
      <c r="E5" s="135" t="s">
        <v>320</v>
      </c>
      <c r="F5" s="135" t="s">
        <v>303</v>
      </c>
      <c r="G5" s="135">
        <f>IFERROR(VLOOKUP(A5,SM!$D$11:$G$100,4,FALSE),0)</f>
        <v>205</v>
      </c>
      <c r="H5" s="135">
        <f>IFERROR(VLOOKUP(A5,DM!$D$11:$G$100,4,FALSE),0)</f>
        <v>205</v>
      </c>
      <c r="I5" s="136">
        <f>IFERROR(VLOOKUP(A5,DX!$D$11:$G$89,4,FALSE),0)</f>
        <v>0</v>
      </c>
    </row>
    <row r="6" spans="1:9" x14ac:dyDescent="0.3">
      <c r="A6" s="137">
        <v>17263</v>
      </c>
      <c r="B6" s="138" t="s">
        <v>193</v>
      </c>
      <c r="C6" s="138" t="s">
        <v>227</v>
      </c>
      <c r="D6" s="138" t="s">
        <v>318</v>
      </c>
      <c r="E6" s="138" t="s">
        <v>320</v>
      </c>
      <c r="F6" s="138" t="s">
        <v>305</v>
      </c>
      <c r="G6" s="135">
        <f>IFERROR(VLOOKUP(A6,SM!$D$11:$G$100,4,FALSE),0)</f>
        <v>478</v>
      </c>
      <c r="H6" s="135">
        <f>IFERROR(VLOOKUP(A6,DM!$D$11:$G$100,4,FALSE),0)</f>
        <v>867</v>
      </c>
      <c r="I6" s="136">
        <f>IFERROR(VLOOKUP(A6,DX!$D$11:$G$89,4,FALSE),0)</f>
        <v>312</v>
      </c>
    </row>
    <row r="7" spans="1:9" x14ac:dyDescent="0.3">
      <c r="A7" s="137">
        <v>43363</v>
      </c>
      <c r="B7" s="138" t="s">
        <v>36</v>
      </c>
      <c r="C7" s="138" t="s">
        <v>419</v>
      </c>
      <c r="D7" s="138" t="s">
        <v>318</v>
      </c>
      <c r="E7" s="138" t="s">
        <v>320</v>
      </c>
      <c r="F7" s="138" t="s">
        <v>307</v>
      </c>
      <c r="G7" s="135">
        <f>IFERROR(VLOOKUP(A7,SM!$D$11:$G$100,4,FALSE),0)</f>
        <v>423</v>
      </c>
      <c r="H7" s="135">
        <f>IFERROR(VLOOKUP(A7,DM!$D$11:$G$100,4,FALSE),0)</f>
        <v>657</v>
      </c>
      <c r="I7" s="136">
        <f>IFERROR(VLOOKUP(A7,DX!$D$11:$G$89,4,FALSE),0)</f>
        <v>380</v>
      </c>
    </row>
    <row r="8" spans="1:9" x14ac:dyDescent="0.3">
      <c r="A8" s="134">
        <v>35940</v>
      </c>
      <c r="B8" s="135" t="s">
        <v>194</v>
      </c>
      <c r="C8" s="135" t="s">
        <v>388</v>
      </c>
      <c r="D8" s="135" t="s">
        <v>318</v>
      </c>
      <c r="E8" s="135" t="s">
        <v>320</v>
      </c>
      <c r="F8" s="135" t="s">
        <v>289</v>
      </c>
      <c r="G8" s="135">
        <f>IFERROR(VLOOKUP(A8,SM!$D$11:$G$100,4,FALSE),0)</f>
        <v>0</v>
      </c>
      <c r="H8" s="135">
        <f>IFERROR(VLOOKUP(A8,DM!$D$11:$G$100,4,FALSE),0)</f>
        <v>137</v>
      </c>
      <c r="I8" s="136">
        <f>IFERROR(VLOOKUP(A8,DX!$D$11:$G$89,4,FALSE),0)</f>
        <v>137</v>
      </c>
    </row>
    <row r="9" spans="1:9" x14ac:dyDescent="0.3">
      <c r="A9" s="134">
        <v>176476</v>
      </c>
      <c r="B9" s="135" t="s">
        <v>229</v>
      </c>
      <c r="C9" s="135" t="s">
        <v>346</v>
      </c>
      <c r="D9" s="135" t="s">
        <v>318</v>
      </c>
      <c r="E9" s="135" t="s">
        <v>439</v>
      </c>
      <c r="F9" s="135" t="s">
        <v>271</v>
      </c>
      <c r="G9" s="135">
        <f>IFERROR(VLOOKUP(A9,SM!$D$11:$G$100,4,FALSE),0)</f>
        <v>1389</v>
      </c>
      <c r="H9" s="135">
        <f>IFERROR(VLOOKUP(A9,DM!$D$11:$G$100,4,FALSE),0)</f>
        <v>1314</v>
      </c>
      <c r="I9" s="136">
        <f>IFERROR(VLOOKUP(A9,DX!$D$11:$G$89,4,FALSE),0)</f>
        <v>601</v>
      </c>
    </row>
    <row r="10" spans="1:9" x14ac:dyDescent="0.3">
      <c r="A10" s="137">
        <v>29361</v>
      </c>
      <c r="B10" s="138" t="s">
        <v>251</v>
      </c>
      <c r="C10" s="138" t="s">
        <v>323</v>
      </c>
      <c r="D10" s="138" t="s">
        <v>318</v>
      </c>
      <c r="E10" s="138" t="s">
        <v>438</v>
      </c>
      <c r="F10" s="138" t="s">
        <v>462</v>
      </c>
      <c r="G10" s="135">
        <f>IFERROR(VLOOKUP(A10,SM!$D$11:$G$100,4,FALSE),0)</f>
        <v>1500</v>
      </c>
      <c r="H10" s="135">
        <f>IFERROR(VLOOKUP(A10,DM!$D$11:$G$100,4,FALSE),0)</f>
        <v>0</v>
      </c>
      <c r="I10" s="136">
        <f>IFERROR(VLOOKUP(A10,DX!$D$11:$G$89,4,FALSE),0)</f>
        <v>0</v>
      </c>
    </row>
    <row r="11" spans="1:9" x14ac:dyDescent="0.3">
      <c r="A11" s="134">
        <v>8994</v>
      </c>
      <c r="B11" s="135" t="s">
        <v>171</v>
      </c>
      <c r="C11" s="135" t="s">
        <v>393</v>
      </c>
      <c r="D11" s="135" t="s">
        <v>318</v>
      </c>
      <c r="E11" s="135" t="s">
        <v>320</v>
      </c>
      <c r="F11" s="135" t="s">
        <v>291</v>
      </c>
      <c r="G11" s="135">
        <f>IFERROR(VLOOKUP(A11,SM!$D$11:$G$100,4,FALSE),0)</f>
        <v>1012</v>
      </c>
      <c r="H11" s="135">
        <f>IFERROR(VLOOKUP(A11,DM!$D$11:$G$100,4,FALSE),0)</f>
        <v>700</v>
      </c>
      <c r="I11" s="136">
        <f>IFERROR(VLOOKUP(A11,DX!$D$11:$G$89,4,FALSE),0)</f>
        <v>0</v>
      </c>
    </row>
    <row r="12" spans="1:9" x14ac:dyDescent="0.3">
      <c r="A12" s="137">
        <v>10515</v>
      </c>
      <c r="B12" s="138" t="s">
        <v>267</v>
      </c>
      <c r="C12" s="138" t="s">
        <v>90</v>
      </c>
      <c r="D12" s="138" t="s">
        <v>318</v>
      </c>
      <c r="E12" s="138" t="s">
        <v>436</v>
      </c>
      <c r="F12" s="138" t="s">
        <v>309</v>
      </c>
      <c r="G12" s="135">
        <f>IFERROR(VLOOKUP(A12,SM!$D$11:$G$100,4,FALSE),0)</f>
        <v>205</v>
      </c>
      <c r="H12" s="135">
        <f>IFERROR(VLOOKUP(A12,DM!$D$11:$G$100,4,FALSE),0)</f>
        <v>157</v>
      </c>
      <c r="I12" s="136">
        <f>IFERROR(VLOOKUP(A12,DX!$D$11:$G$89,4,FALSE),0)</f>
        <v>300</v>
      </c>
    </row>
    <row r="13" spans="1:9" x14ac:dyDescent="0.3">
      <c r="A13" s="137">
        <v>33296</v>
      </c>
      <c r="B13" s="138" t="s">
        <v>195</v>
      </c>
      <c r="C13" s="138" t="s">
        <v>363</v>
      </c>
      <c r="D13" s="138" t="s">
        <v>318</v>
      </c>
      <c r="E13" s="138" t="s">
        <v>320</v>
      </c>
      <c r="F13" s="138" t="s">
        <v>278</v>
      </c>
      <c r="G13" s="135">
        <f>IFERROR(VLOOKUP(A13,SM!$D$11:$G$100,4,FALSE),0)</f>
        <v>92</v>
      </c>
      <c r="H13" s="135">
        <f>IFERROR(VLOOKUP(A13,DM!$D$11:$G$100,4,FALSE),0)</f>
        <v>137</v>
      </c>
      <c r="I13" s="136">
        <f>IFERROR(VLOOKUP(A13,DX!$D$11:$G$89,4,FALSE),0)</f>
        <v>0</v>
      </c>
    </row>
    <row r="14" spans="1:9" x14ac:dyDescent="0.3">
      <c r="A14" s="134">
        <v>11041</v>
      </c>
      <c r="B14" s="135" t="s">
        <v>196</v>
      </c>
      <c r="C14" s="135" t="s">
        <v>409</v>
      </c>
      <c r="D14" s="135" t="s">
        <v>318</v>
      </c>
      <c r="E14" s="135" t="s">
        <v>320</v>
      </c>
      <c r="F14" s="135" t="s">
        <v>303</v>
      </c>
      <c r="G14" s="135">
        <f>IFERROR(VLOOKUP(A14,SM!$D$11:$G$100,4,FALSE),0)</f>
        <v>682</v>
      </c>
      <c r="H14" s="135">
        <f>IFERROR(VLOOKUP(A14,DM!$D$11:$G$100,4,FALSE),0)</f>
        <v>1150</v>
      </c>
      <c r="I14" s="136">
        <f>IFERROR(VLOOKUP(A14,DX!$D$11:$G$89,4,FALSE),0)</f>
        <v>1364</v>
      </c>
    </row>
    <row r="15" spans="1:9" x14ac:dyDescent="0.3">
      <c r="A15" s="134">
        <v>10062</v>
      </c>
      <c r="B15" s="135" t="s">
        <v>170</v>
      </c>
      <c r="C15" s="135" t="s">
        <v>378</v>
      </c>
      <c r="D15" s="135" t="s">
        <v>318</v>
      </c>
      <c r="E15" s="135" t="s">
        <v>320</v>
      </c>
      <c r="F15" s="135" t="s">
        <v>285</v>
      </c>
      <c r="G15" s="135">
        <f>IFERROR(VLOOKUP(A15,SM!$D$11:$G$100,4,FALSE),0)</f>
        <v>442</v>
      </c>
      <c r="H15" s="135">
        <f>IFERROR(VLOOKUP(A15,DM!$D$11:$G$100,4,FALSE),0)</f>
        <v>137</v>
      </c>
      <c r="I15" s="136">
        <f>IFERROR(VLOOKUP(A15,DX!$D$11:$G$89,4,FALSE),0)</f>
        <v>0</v>
      </c>
    </row>
    <row r="16" spans="1:9" x14ac:dyDescent="0.3">
      <c r="A16" s="134">
        <v>66476</v>
      </c>
      <c r="B16" s="135" t="s">
        <v>182</v>
      </c>
      <c r="C16" s="135" t="s">
        <v>188</v>
      </c>
      <c r="D16" s="135" t="s">
        <v>318</v>
      </c>
      <c r="E16" s="135" t="s">
        <v>320</v>
      </c>
      <c r="F16" s="135" t="s">
        <v>287</v>
      </c>
      <c r="G16" s="135">
        <f>IFERROR(VLOOKUP(A16,SM!$D$11:$G$100,4,FALSE),0)</f>
        <v>1004</v>
      </c>
      <c r="H16" s="135">
        <f>IFERROR(VLOOKUP(A16,DM!$D$11:$G$100,4,FALSE),0)</f>
        <v>1278</v>
      </c>
      <c r="I16" s="136">
        <f>IFERROR(VLOOKUP(A16,DX!$D$11:$G$89,4,FALSE),0)</f>
        <v>0</v>
      </c>
    </row>
    <row r="17" spans="1:9" x14ac:dyDescent="0.3">
      <c r="A17" s="137">
        <v>14839</v>
      </c>
      <c r="B17" s="138" t="s">
        <v>197</v>
      </c>
      <c r="C17" s="138" t="s">
        <v>428</v>
      </c>
      <c r="D17" s="138" t="s">
        <v>318</v>
      </c>
      <c r="E17" s="138" t="s">
        <v>320</v>
      </c>
      <c r="F17" s="138" t="s">
        <v>308</v>
      </c>
      <c r="G17" s="135">
        <f>IFERROR(VLOOKUP(A17,SM!$D$11:$G$100,4,FALSE),0)</f>
        <v>213</v>
      </c>
      <c r="H17" s="135">
        <f>IFERROR(VLOOKUP(A17,DM!$D$11:$G$100,4,FALSE),0)</f>
        <v>213</v>
      </c>
      <c r="I17" s="136">
        <f>IFERROR(VLOOKUP(A17,DX!$D$11:$G$89,4,FALSE),0)</f>
        <v>0</v>
      </c>
    </row>
    <row r="18" spans="1:9" x14ac:dyDescent="0.3">
      <c r="A18" s="134">
        <v>40248</v>
      </c>
      <c r="B18" s="135" t="s">
        <v>198</v>
      </c>
      <c r="C18" s="135" t="s">
        <v>342</v>
      </c>
      <c r="D18" s="135" t="s">
        <v>318</v>
      </c>
      <c r="E18" s="135" t="s">
        <v>320</v>
      </c>
      <c r="F18" s="135" t="s">
        <v>271</v>
      </c>
      <c r="G18" s="135">
        <f>IFERROR(VLOOKUP(A18,SM!$D$11:$G$100,4,FALSE),0)</f>
        <v>1070</v>
      </c>
      <c r="H18" s="135">
        <f>IFERROR(VLOOKUP(A18,DM!$D$11:$G$100,4,FALSE),0)</f>
        <v>1344</v>
      </c>
      <c r="I18" s="136">
        <f>IFERROR(VLOOKUP(A18,DX!$D$11:$G$89,4,FALSE),0)</f>
        <v>1118</v>
      </c>
    </row>
    <row r="19" spans="1:9" x14ac:dyDescent="0.3">
      <c r="A19" s="137">
        <v>43379</v>
      </c>
      <c r="B19" s="138" t="s">
        <v>199</v>
      </c>
      <c r="C19" s="138" t="s">
        <v>339</v>
      </c>
      <c r="D19" s="138" t="s">
        <v>318</v>
      </c>
      <c r="E19" s="138" t="s">
        <v>320</v>
      </c>
      <c r="F19" s="138" t="s">
        <v>294</v>
      </c>
      <c r="G19" s="135">
        <f>IFERROR(VLOOKUP(A19,SM!$D$11:$G$100,4,FALSE),0)</f>
        <v>229</v>
      </c>
      <c r="H19" s="135">
        <f>IFERROR(VLOOKUP(A19,DM!$D$11:$G$100,4,FALSE),0)</f>
        <v>267</v>
      </c>
      <c r="I19" s="136">
        <f>IFERROR(VLOOKUP(A19,DX!$D$11:$G$89,4,FALSE),0)</f>
        <v>0</v>
      </c>
    </row>
    <row r="20" spans="1:9" x14ac:dyDescent="0.3">
      <c r="A20" s="137">
        <v>10069</v>
      </c>
      <c r="B20" s="138" t="s">
        <v>200</v>
      </c>
      <c r="C20" s="138" t="s">
        <v>379</v>
      </c>
      <c r="D20" s="138" t="s">
        <v>318</v>
      </c>
      <c r="E20" s="138" t="s">
        <v>320</v>
      </c>
      <c r="F20" s="138" t="s">
        <v>285</v>
      </c>
      <c r="G20" s="135">
        <f>IFERROR(VLOOKUP(A20,SM!$D$11:$G$100,4,FALSE),0)</f>
        <v>387</v>
      </c>
      <c r="H20" s="135">
        <f>IFERROR(VLOOKUP(A20,DM!$D$11:$G$100,4,FALSE),0)</f>
        <v>137</v>
      </c>
      <c r="I20" s="136">
        <f>IFERROR(VLOOKUP(A20,DX!$D$11:$G$89,4,FALSE),0)</f>
        <v>0</v>
      </c>
    </row>
    <row r="21" spans="1:9" x14ac:dyDescent="0.3">
      <c r="A21" s="137">
        <v>22312</v>
      </c>
      <c r="B21" s="138" t="s">
        <v>183</v>
      </c>
      <c r="C21" s="138" t="s">
        <v>348</v>
      </c>
      <c r="D21" s="138" t="s">
        <v>318</v>
      </c>
      <c r="E21" s="138" t="s">
        <v>320</v>
      </c>
      <c r="F21" s="138" t="s">
        <v>268</v>
      </c>
      <c r="G21" s="135">
        <f>IFERROR(VLOOKUP(A21,SM!$D$11:$G$100,4,FALSE),0)</f>
        <v>137</v>
      </c>
      <c r="H21" s="135">
        <f>IFERROR(VLOOKUP(A21,DM!$D$11:$G$100,4,FALSE),0)</f>
        <v>449</v>
      </c>
      <c r="I21" s="136">
        <f>IFERROR(VLOOKUP(A21,DX!$D$11:$G$89,4,FALSE),0)</f>
        <v>0</v>
      </c>
    </row>
    <row r="22" spans="1:9" x14ac:dyDescent="0.3">
      <c r="A22" s="134">
        <v>38567</v>
      </c>
      <c r="B22" s="135" t="s">
        <v>201</v>
      </c>
      <c r="C22" s="135" t="s">
        <v>372</v>
      </c>
      <c r="D22" s="135" t="s">
        <v>319</v>
      </c>
      <c r="E22" s="135" t="s">
        <v>320</v>
      </c>
      <c r="F22" s="135" t="s">
        <v>283</v>
      </c>
      <c r="G22" s="135">
        <f>IFERROR(VLOOKUP(A22,SF!$D$11:$G$104,4,FALSE),0)</f>
        <v>913</v>
      </c>
      <c r="H22" s="135">
        <f>IFERROR(VLOOKUP(A22,DF!$D$11:$G$106,4,FALSE),0)</f>
        <v>586</v>
      </c>
      <c r="I22" s="136">
        <f>IFERROR(VLOOKUP(A22,DX!$D$11:$G$89,4,FALSE),0)</f>
        <v>662</v>
      </c>
    </row>
    <row r="23" spans="1:9" x14ac:dyDescent="0.3">
      <c r="A23" s="137">
        <v>16192</v>
      </c>
      <c r="B23" s="138" t="s">
        <v>202</v>
      </c>
      <c r="C23" s="138" t="s">
        <v>221</v>
      </c>
      <c r="D23" s="138" t="s">
        <v>319</v>
      </c>
      <c r="E23" s="138" t="s">
        <v>320</v>
      </c>
      <c r="F23" s="138" t="s">
        <v>284</v>
      </c>
      <c r="G23" s="135">
        <f>IFERROR(VLOOKUP(A23,SF!$D$11:$G$104,4,FALSE),0)</f>
        <v>778</v>
      </c>
      <c r="H23" s="135">
        <f>IFERROR(VLOOKUP(A23,DF!$D$11:$G$106,4,FALSE),0)</f>
        <v>1401</v>
      </c>
      <c r="I23" s="136">
        <f>IFERROR(VLOOKUP(A23,DX!$D$11:$G$89,4,FALSE),0)</f>
        <v>1550</v>
      </c>
    </row>
    <row r="24" spans="1:9" x14ac:dyDescent="0.3">
      <c r="A24" s="137">
        <v>197504</v>
      </c>
      <c r="B24" s="138" t="s">
        <v>203</v>
      </c>
      <c r="C24" s="138" t="s">
        <v>266</v>
      </c>
      <c r="D24" s="138" t="s">
        <v>318</v>
      </c>
      <c r="E24" s="138" t="s">
        <v>320</v>
      </c>
      <c r="F24" s="138" t="s">
        <v>304</v>
      </c>
      <c r="G24" s="135">
        <f>IFERROR(VLOOKUP(A24,SM!$D$11:$G$100,4,FALSE),0)</f>
        <v>137</v>
      </c>
      <c r="H24" s="135">
        <f>IFERROR(VLOOKUP(A24,DM!$D$11:$G$100,4,FALSE),0)</f>
        <v>213</v>
      </c>
      <c r="I24" s="136">
        <f>IFERROR(VLOOKUP(A24,DX!$D$11:$G$89,4,FALSE),0)</f>
        <v>0</v>
      </c>
    </row>
    <row r="25" spans="1:9" x14ac:dyDescent="0.3">
      <c r="A25" s="134">
        <v>10361</v>
      </c>
      <c r="B25" s="135" t="s">
        <v>204</v>
      </c>
      <c r="C25" s="135" t="s">
        <v>352</v>
      </c>
      <c r="D25" s="135" t="s">
        <v>318</v>
      </c>
      <c r="E25" s="135" t="s">
        <v>320</v>
      </c>
      <c r="F25" s="135" t="s">
        <v>273</v>
      </c>
      <c r="G25" s="135">
        <f>IFERROR(VLOOKUP(A25,SM!$D$11:$G$100,4,FALSE),0)</f>
        <v>137</v>
      </c>
      <c r="H25" s="135">
        <f>IFERROR(VLOOKUP(A25,DM!$D$11:$G$100,4,FALSE),0)</f>
        <v>137</v>
      </c>
      <c r="I25" s="136">
        <f>IFERROR(VLOOKUP(A25,DX!$D$11:$G$89,4,FALSE),0)</f>
        <v>0</v>
      </c>
    </row>
    <row r="26" spans="1:9" x14ac:dyDescent="0.3">
      <c r="A26" s="137">
        <v>14421</v>
      </c>
      <c r="B26" s="138" t="s">
        <v>205</v>
      </c>
      <c r="C26" s="138" t="s">
        <v>435</v>
      </c>
      <c r="D26" s="138" t="s">
        <v>318</v>
      </c>
      <c r="E26" s="138" t="s">
        <v>320</v>
      </c>
      <c r="F26" s="138" t="s">
        <v>309</v>
      </c>
      <c r="G26" s="135">
        <f>IFERROR(VLOOKUP(A26,SM!$D$11:$G$100,4,FALSE),0)</f>
        <v>205</v>
      </c>
      <c r="H26" s="135">
        <f>IFERROR(VLOOKUP(A26,DM!$D$11:$G$100,4,FALSE),0)</f>
        <v>253</v>
      </c>
      <c r="I26" s="136">
        <f>IFERROR(VLOOKUP(A26,DX!$D$11:$G$89,4,FALSE),0)</f>
        <v>0</v>
      </c>
    </row>
    <row r="27" spans="1:9" x14ac:dyDescent="0.3">
      <c r="A27" s="139">
        <v>200128</v>
      </c>
      <c r="B27" s="140" t="s">
        <v>446</v>
      </c>
      <c r="C27" s="140" t="s">
        <v>444</v>
      </c>
      <c r="D27" s="140" t="s">
        <v>318</v>
      </c>
      <c r="E27" s="140" t="s">
        <v>320</v>
      </c>
      <c r="F27" s="140" t="s">
        <v>268</v>
      </c>
      <c r="G27" s="135">
        <f>IFERROR(VLOOKUP(A27,SM!$D$11:$G$100,4,FALSE),0)</f>
        <v>321</v>
      </c>
      <c r="H27" s="135">
        <f>IFERROR(VLOOKUP(A27,DM!$D$11:$G$100,4,FALSE),0)</f>
        <v>267</v>
      </c>
      <c r="I27" s="136">
        <f>IFERROR(VLOOKUP(A27,DX!$D$11:$G$89,4,FALSE),0)</f>
        <v>0</v>
      </c>
    </row>
    <row r="28" spans="1:9" x14ac:dyDescent="0.3">
      <c r="A28" s="137">
        <v>10660</v>
      </c>
      <c r="B28" s="138" t="s">
        <v>248</v>
      </c>
      <c r="C28" s="138" t="s">
        <v>369</v>
      </c>
      <c r="D28" s="138" t="s">
        <v>318</v>
      </c>
      <c r="E28" s="138" t="s">
        <v>320</v>
      </c>
      <c r="F28" s="138" t="s">
        <v>282</v>
      </c>
      <c r="G28" s="135">
        <f>IFERROR(VLOOKUP(A28,SM!$D$11:$G$100,4,FALSE),0)</f>
        <v>404</v>
      </c>
      <c r="H28" s="135">
        <f>IFERROR(VLOOKUP(A28,DM!$D$11:$G$100,4,FALSE),0)</f>
        <v>563</v>
      </c>
      <c r="I28" s="136">
        <f>IFERROR(VLOOKUP(A28,DX!$D$11:$G$89,4,FALSE),0)</f>
        <v>213</v>
      </c>
    </row>
    <row r="29" spans="1:9" x14ac:dyDescent="0.3">
      <c r="A29" s="134">
        <v>12104</v>
      </c>
      <c r="B29" s="135" t="s">
        <v>460</v>
      </c>
      <c r="C29" s="141">
        <v>24505</v>
      </c>
      <c r="D29" s="135" t="s">
        <v>318</v>
      </c>
      <c r="E29" s="135" t="s">
        <v>320</v>
      </c>
      <c r="F29" s="135" t="s">
        <v>272</v>
      </c>
      <c r="G29" s="135">
        <f>IFERROR(VLOOKUP(A29,SM!$D$11:$G$100,4,FALSE),0)</f>
        <v>250</v>
      </c>
      <c r="H29" s="135">
        <f>IFERROR(VLOOKUP(A29,DM!$D$11:$G$100,4,FALSE),0)</f>
        <v>250</v>
      </c>
      <c r="I29" s="136">
        <f>IFERROR(VLOOKUP(A29,DX!$D$11:$G$89,4,FALSE),0)</f>
        <v>0</v>
      </c>
    </row>
    <row r="30" spans="1:9" x14ac:dyDescent="0.3">
      <c r="A30" s="137">
        <v>11760</v>
      </c>
      <c r="B30" s="138" t="s">
        <v>206</v>
      </c>
      <c r="C30" s="138" t="s">
        <v>331</v>
      </c>
      <c r="D30" s="138" t="s">
        <v>318</v>
      </c>
      <c r="E30" s="138" t="s">
        <v>320</v>
      </c>
      <c r="F30" s="138" t="s">
        <v>288</v>
      </c>
      <c r="G30" s="135">
        <f>IFERROR(VLOOKUP(A30,SM!$D$11:$G$100,4,FALSE),0)</f>
        <v>249</v>
      </c>
      <c r="H30" s="135">
        <f>IFERROR(VLOOKUP(A30,DM!$D$11:$G$100,4,FALSE),0)</f>
        <v>300</v>
      </c>
      <c r="I30" s="136">
        <f>IFERROR(VLOOKUP(A30,DX!$D$11:$G$89,4,FALSE),0)</f>
        <v>0</v>
      </c>
    </row>
    <row r="31" spans="1:9" x14ac:dyDescent="0.3">
      <c r="A31" s="137">
        <v>22076</v>
      </c>
      <c r="B31" s="138" t="s">
        <v>399</v>
      </c>
      <c r="C31" s="138" t="s">
        <v>400</v>
      </c>
      <c r="D31" s="138" t="s">
        <v>318</v>
      </c>
      <c r="E31" s="138" t="s">
        <v>320</v>
      </c>
      <c r="F31" s="138" t="s">
        <v>292</v>
      </c>
      <c r="G31" s="135">
        <f>IFERROR(VLOOKUP(A31,SM!$D$11:$G$100,4,FALSE),0)</f>
        <v>157</v>
      </c>
      <c r="H31" s="135">
        <f>IFERROR(VLOOKUP(A31,DM!$D$11:$G$100,4,FALSE),0)</f>
        <v>205</v>
      </c>
      <c r="I31" s="136">
        <f>IFERROR(VLOOKUP(A31,DX!$D$11:$G$89,4,FALSE),0)</f>
        <v>157</v>
      </c>
    </row>
    <row r="32" spans="1:9" x14ac:dyDescent="0.3">
      <c r="A32" s="134">
        <v>73811</v>
      </c>
      <c r="B32" s="135" t="s">
        <v>169</v>
      </c>
      <c r="C32" s="135" t="s">
        <v>355</v>
      </c>
      <c r="D32" s="135" t="s">
        <v>318</v>
      </c>
      <c r="E32" s="135" t="s">
        <v>320</v>
      </c>
      <c r="F32" s="135" t="s">
        <v>275</v>
      </c>
      <c r="G32" s="135">
        <f>IFERROR(VLOOKUP(A32,SM!$D$11:$G$100,4,FALSE),0)</f>
        <v>267</v>
      </c>
      <c r="H32" s="135">
        <f>IFERROR(VLOOKUP(A32,DM!$D$11:$G$100,4,FALSE),0)</f>
        <v>425</v>
      </c>
      <c r="I32" s="136">
        <f>IFERROR(VLOOKUP(A32,DX!$D$11:$G$89,4,FALSE),0)</f>
        <v>0</v>
      </c>
    </row>
    <row r="33" spans="1:9" x14ac:dyDescent="0.3">
      <c r="A33" s="137">
        <v>43222</v>
      </c>
      <c r="B33" s="138" t="s">
        <v>207</v>
      </c>
      <c r="C33" s="138" t="s">
        <v>322</v>
      </c>
      <c r="D33" s="138" t="s">
        <v>318</v>
      </c>
      <c r="E33" s="138" t="s">
        <v>320</v>
      </c>
      <c r="F33" s="138" t="s">
        <v>310</v>
      </c>
      <c r="G33" s="135">
        <f>IFERROR(VLOOKUP(A33,SM!$D$11:$G$100,4,FALSE),0)</f>
        <v>157</v>
      </c>
      <c r="H33" s="135">
        <f>IFERROR(VLOOKUP(A33,DM!$D$11:$G$100,4,FALSE),0)</f>
        <v>0</v>
      </c>
      <c r="I33" s="136">
        <f>IFERROR(VLOOKUP(A33,DX!$D$11:$G$89,4,FALSE),0)</f>
        <v>0</v>
      </c>
    </row>
    <row r="34" spans="1:9" x14ac:dyDescent="0.3">
      <c r="A34" s="134">
        <v>10682</v>
      </c>
      <c r="B34" s="135" t="s">
        <v>136</v>
      </c>
      <c r="C34" s="135" t="s">
        <v>368</v>
      </c>
      <c r="D34" s="135" t="s">
        <v>318</v>
      </c>
      <c r="E34" s="135" t="s">
        <v>320</v>
      </c>
      <c r="F34" s="135" t="s">
        <v>282</v>
      </c>
      <c r="G34" s="135">
        <f>IFERROR(VLOOKUP(A34,SM!$D$11:$G$100,4,FALSE),0)</f>
        <v>312</v>
      </c>
      <c r="H34" s="135">
        <f>IFERROR(VLOOKUP(A34,DM!$D$11:$G$100,4,FALSE),0)</f>
        <v>350</v>
      </c>
      <c r="I34" s="136">
        <f>IFERROR(VLOOKUP(A34,DX!$D$11:$G$89,4,FALSE),0)</f>
        <v>0</v>
      </c>
    </row>
    <row r="35" spans="1:9" x14ac:dyDescent="0.3">
      <c r="A35" s="137">
        <v>22051</v>
      </c>
      <c r="B35" s="138" t="s">
        <v>208</v>
      </c>
      <c r="C35" s="138" t="s">
        <v>387</v>
      </c>
      <c r="D35" s="138" t="s">
        <v>319</v>
      </c>
      <c r="E35" s="138" t="s">
        <v>437</v>
      </c>
      <c r="F35" s="138" t="s">
        <v>289</v>
      </c>
      <c r="G35" s="135">
        <f>IFERROR(VLOOKUP(A35,SF!$D$11:$G$104,4,FALSE),0)</f>
        <v>250</v>
      </c>
      <c r="H35" s="135">
        <f>IFERROR(VLOOKUP(A35,DF!$D$11:$G$106,4,FALSE),0)</f>
        <v>137</v>
      </c>
      <c r="I35" s="136">
        <f>IFERROR(VLOOKUP(A35,DX!$D$11:$G$89,4,FALSE),0)</f>
        <v>175</v>
      </c>
    </row>
    <row r="36" spans="1:9" x14ac:dyDescent="0.3">
      <c r="A36" s="137">
        <v>9734</v>
      </c>
      <c r="B36" s="138" t="s">
        <v>209</v>
      </c>
      <c r="C36" s="138" t="s">
        <v>353</v>
      </c>
      <c r="D36" s="138" t="s">
        <v>318</v>
      </c>
      <c r="E36" s="138" t="s">
        <v>320</v>
      </c>
      <c r="F36" s="138" t="s">
        <v>274</v>
      </c>
      <c r="G36" s="135">
        <f>IFERROR(VLOOKUP(A36,SM!$D$11:$G$100,4,FALSE),0)</f>
        <v>260</v>
      </c>
      <c r="H36" s="135">
        <f>IFERROR(VLOOKUP(A36,DM!$D$11:$G$100,4,FALSE),0)</f>
        <v>205</v>
      </c>
      <c r="I36" s="136">
        <f>IFERROR(VLOOKUP(A36,DX!$D$11:$G$89,4,FALSE),0)</f>
        <v>205</v>
      </c>
    </row>
    <row r="37" spans="1:9" x14ac:dyDescent="0.3">
      <c r="A37" s="137">
        <v>11250</v>
      </c>
      <c r="B37" s="138" t="s">
        <v>137</v>
      </c>
      <c r="C37" s="138" t="s">
        <v>430</v>
      </c>
      <c r="D37" s="138" t="s">
        <v>319</v>
      </c>
      <c r="E37" s="138" t="s">
        <v>320</v>
      </c>
      <c r="F37" s="138" t="s">
        <v>309</v>
      </c>
      <c r="G37" s="135">
        <f>IFERROR(VLOOKUP(A37,SF!$D$11:$G$104,4,FALSE),0)</f>
        <v>205</v>
      </c>
      <c r="H37" s="135">
        <f>IFERROR(VLOOKUP(A37,DF!$D$11:$G$106,4,FALSE),0)</f>
        <v>300</v>
      </c>
      <c r="I37" s="136">
        <f>IFERROR(VLOOKUP(A37,DX!$D$11:$G$89,4,FALSE),0)</f>
        <v>300</v>
      </c>
    </row>
    <row r="38" spans="1:9" x14ac:dyDescent="0.3">
      <c r="A38" s="137">
        <v>13968</v>
      </c>
      <c r="B38" s="138" t="s">
        <v>210</v>
      </c>
      <c r="C38" s="138" t="s">
        <v>332</v>
      </c>
      <c r="D38" s="138" t="s">
        <v>318</v>
      </c>
      <c r="E38" s="138" t="s">
        <v>320</v>
      </c>
      <c r="F38" s="138" t="s">
        <v>463</v>
      </c>
      <c r="G38" s="135">
        <f>IFERROR(VLOOKUP(A38,SM!$D$11:$G$100,4,FALSE),0)</f>
        <v>0</v>
      </c>
      <c r="H38" s="135">
        <f>IFERROR(VLOOKUP(A38,DM!$D$11:$G$100,4,FALSE),0)</f>
        <v>388</v>
      </c>
      <c r="I38" s="136">
        <f>IFERROR(VLOOKUP(A38,DX!$D$11:$G$89,4,FALSE),0)</f>
        <v>175</v>
      </c>
    </row>
    <row r="39" spans="1:9" x14ac:dyDescent="0.3">
      <c r="A39" s="137">
        <v>9747</v>
      </c>
      <c r="B39" s="138" t="s">
        <v>230</v>
      </c>
      <c r="C39" s="138" t="s">
        <v>334</v>
      </c>
      <c r="D39" s="138" t="s">
        <v>318</v>
      </c>
      <c r="E39" s="138" t="s">
        <v>320</v>
      </c>
      <c r="F39" s="138" t="s">
        <v>301</v>
      </c>
      <c r="G39" s="135">
        <f>IFERROR(VLOOKUP(A39,SM!$D$11:$G$100,4,FALSE),0)</f>
        <v>253</v>
      </c>
      <c r="H39" s="135">
        <f>IFERROR(VLOOKUP(A39,DM!$D$11:$G$100,4,FALSE),0)</f>
        <v>300</v>
      </c>
      <c r="I39" s="136">
        <f>IFERROR(VLOOKUP(A39,DX!$D$11:$G$89,4,FALSE),0)</f>
        <v>0</v>
      </c>
    </row>
    <row r="40" spans="1:9" x14ac:dyDescent="0.3">
      <c r="A40" s="134">
        <v>11078</v>
      </c>
      <c r="B40" s="135" t="s">
        <v>184</v>
      </c>
      <c r="C40" s="135" t="s">
        <v>349</v>
      </c>
      <c r="D40" s="135" t="s">
        <v>318</v>
      </c>
      <c r="E40" s="135" t="s">
        <v>320</v>
      </c>
      <c r="F40" s="135" t="s">
        <v>268</v>
      </c>
      <c r="G40" s="135">
        <f>IFERROR(VLOOKUP(A40,SM!$D$11:$G$100,4,FALSE),0)</f>
        <v>641</v>
      </c>
      <c r="H40" s="135">
        <f>IFERROR(VLOOKUP(A40,DM!$D$11:$G$100,4,FALSE),0)</f>
        <v>458</v>
      </c>
      <c r="I40" s="136">
        <f>IFERROR(VLOOKUP(A40,DX!$D$11:$G$89,4,FALSE),0)</f>
        <v>0</v>
      </c>
    </row>
    <row r="41" spans="1:9" x14ac:dyDescent="0.3">
      <c r="A41" s="137">
        <v>12500</v>
      </c>
      <c r="B41" s="138" t="s">
        <v>211</v>
      </c>
      <c r="C41" s="138" t="s">
        <v>231</v>
      </c>
      <c r="D41" s="138" t="s">
        <v>319</v>
      </c>
      <c r="E41" s="138" t="s">
        <v>320</v>
      </c>
      <c r="F41" s="138" t="s">
        <v>305</v>
      </c>
      <c r="G41" s="135">
        <f>IFERROR(VLOOKUP(A41,SF!$D$11:$G$104,4,FALSE),0)</f>
        <v>0</v>
      </c>
      <c r="H41" s="135">
        <f>IFERROR(VLOOKUP(A41,DF!$D$11:$G$106,4,FALSE),0)</f>
        <v>418</v>
      </c>
      <c r="I41" s="136">
        <f>IFERROR(VLOOKUP(A41,DX!$D$11:$G$89,4,FALSE),0)</f>
        <v>370</v>
      </c>
    </row>
    <row r="42" spans="1:9" x14ac:dyDescent="0.3">
      <c r="A42" s="137">
        <v>11535</v>
      </c>
      <c r="B42" s="138" t="s">
        <v>212</v>
      </c>
      <c r="C42" s="138" t="s">
        <v>347</v>
      </c>
      <c r="D42" s="138" t="s">
        <v>318</v>
      </c>
      <c r="E42" s="138" t="s">
        <v>320</v>
      </c>
      <c r="F42" s="138" t="s">
        <v>269</v>
      </c>
      <c r="G42" s="135">
        <f>IFERROR(VLOOKUP(A42,SM!$D$11:$G$100,4,FALSE),0)</f>
        <v>300</v>
      </c>
      <c r="H42" s="135">
        <f>IFERROR(VLOOKUP(A42,DM!$D$11:$G$100,4,FALSE),0)</f>
        <v>253</v>
      </c>
      <c r="I42" s="136">
        <f>IFERROR(VLOOKUP(A42,DX!$D$11:$G$89,4,FALSE),0)</f>
        <v>0</v>
      </c>
    </row>
    <row r="43" spans="1:9" x14ac:dyDescent="0.3">
      <c r="A43" s="137">
        <v>10090</v>
      </c>
      <c r="B43" s="138" t="s">
        <v>213</v>
      </c>
      <c r="C43" s="138" t="s">
        <v>321</v>
      </c>
      <c r="D43" s="138" t="s">
        <v>318</v>
      </c>
      <c r="E43" s="138" t="s">
        <v>320</v>
      </c>
      <c r="F43" s="138" t="s">
        <v>310</v>
      </c>
      <c r="G43" s="135">
        <f>IFERROR(VLOOKUP(A43,SM!$D$11:$G$100,4,FALSE),0)</f>
        <v>300</v>
      </c>
      <c r="H43" s="135">
        <f>IFERROR(VLOOKUP(A43,DM!$D$11:$G$100,4,FALSE),0)</f>
        <v>300</v>
      </c>
      <c r="I43" s="136">
        <f>IFERROR(VLOOKUP(A43,DX!$D$11:$G$89,4,FALSE),0)</f>
        <v>300</v>
      </c>
    </row>
    <row r="44" spans="1:9" x14ac:dyDescent="0.3">
      <c r="A44" s="137">
        <v>185487</v>
      </c>
      <c r="B44" s="138" t="s">
        <v>232</v>
      </c>
      <c r="C44" s="138" t="s">
        <v>415</v>
      </c>
      <c r="D44" s="138" t="s">
        <v>319</v>
      </c>
      <c r="E44" s="138" t="s">
        <v>320</v>
      </c>
      <c r="F44" s="138" t="s">
        <v>265</v>
      </c>
      <c r="G44" s="135">
        <f>IFERROR(VLOOKUP(A44,SF!$D$11:$G$104,4,FALSE),0)</f>
        <v>250</v>
      </c>
      <c r="H44" s="135">
        <f>IFERROR(VLOOKUP(A44,DF!$D$11:$G$106,4,FALSE),0)</f>
        <v>0</v>
      </c>
      <c r="I44" s="136">
        <f>IFERROR(VLOOKUP(A44,DX!$D$11:$G$89,4,FALSE),0)</f>
        <v>0</v>
      </c>
    </row>
    <row r="45" spans="1:9" x14ac:dyDescent="0.3">
      <c r="A45" s="137">
        <v>23252</v>
      </c>
      <c r="B45" s="138" t="s">
        <v>254</v>
      </c>
      <c r="C45" s="138" t="s">
        <v>345</v>
      </c>
      <c r="D45" s="138" t="s">
        <v>319</v>
      </c>
      <c r="E45" s="138" t="s">
        <v>436</v>
      </c>
      <c r="F45" s="138" t="s">
        <v>271</v>
      </c>
      <c r="G45" s="135">
        <f>IFERROR(VLOOKUP(A45,SF!$D$11:$G$104,4,FALSE),0)</f>
        <v>0</v>
      </c>
      <c r="H45" s="135">
        <f>IFERROR(VLOOKUP(A45,DF!$D$11:$G$106,4,FALSE),0)</f>
        <v>563</v>
      </c>
      <c r="I45" s="136">
        <f>IFERROR(VLOOKUP(A45,DX!$D$11:$G$89,4,FALSE),0)</f>
        <v>601</v>
      </c>
    </row>
    <row r="46" spans="1:9" x14ac:dyDescent="0.3">
      <c r="A46" s="137">
        <v>11252</v>
      </c>
      <c r="B46" s="138" t="s">
        <v>138</v>
      </c>
      <c r="C46" s="138" t="s">
        <v>382</v>
      </c>
      <c r="D46" s="138" t="s">
        <v>319</v>
      </c>
      <c r="E46" s="138" t="s">
        <v>320</v>
      </c>
      <c r="F46" s="138" t="s">
        <v>286</v>
      </c>
      <c r="G46" s="135">
        <f>IFERROR(VLOOKUP(A46,SF!$D$11:$G$104,4,FALSE),0)</f>
        <v>205</v>
      </c>
      <c r="H46" s="135">
        <f>IFERROR(VLOOKUP(A46,DF!$D$11:$G$106,4,FALSE),0)</f>
        <v>253</v>
      </c>
      <c r="I46" s="136">
        <f>IFERROR(VLOOKUP(A46,DX!$D$11:$G$89,4,FALSE),0)</f>
        <v>253</v>
      </c>
    </row>
    <row r="47" spans="1:9" x14ac:dyDescent="0.3">
      <c r="A47" s="134">
        <v>11037</v>
      </c>
      <c r="B47" s="135" t="s">
        <v>233</v>
      </c>
      <c r="C47" s="135" t="s">
        <v>389</v>
      </c>
      <c r="D47" s="135" t="s">
        <v>318</v>
      </c>
      <c r="E47" s="135" t="s">
        <v>390</v>
      </c>
      <c r="F47" s="135" t="s">
        <v>290</v>
      </c>
      <c r="G47" s="135">
        <f>IFERROR(VLOOKUP(A47,SM!$D$11:$G$100,4,FALSE),0)</f>
        <v>641</v>
      </c>
      <c r="H47" s="135">
        <f>IFERROR(VLOOKUP(A47,DM!$D$11:$G$100,4,FALSE),0)</f>
        <v>1550</v>
      </c>
      <c r="I47" s="136">
        <f>IFERROR(VLOOKUP(A47,DX!$D$11:$G$89,4,FALSE),0)</f>
        <v>1463</v>
      </c>
    </row>
    <row r="48" spans="1:9" x14ac:dyDescent="0.3">
      <c r="A48" s="137">
        <v>38568</v>
      </c>
      <c r="B48" s="138" t="s">
        <v>115</v>
      </c>
      <c r="C48" s="138" t="s">
        <v>373</v>
      </c>
      <c r="D48" s="138" t="s">
        <v>318</v>
      </c>
      <c r="E48" s="138" t="s">
        <v>320</v>
      </c>
      <c r="F48" s="138" t="s">
        <v>283</v>
      </c>
      <c r="G48" s="135">
        <f>IFERROR(VLOOKUP(A48,SM!$D$11:$G$100,4,FALSE),0)</f>
        <v>551</v>
      </c>
      <c r="H48" s="135">
        <f>IFERROR(VLOOKUP(A48,DM!$D$11:$G$100,4,FALSE),0)</f>
        <v>563</v>
      </c>
      <c r="I48" s="136">
        <f>IFERROR(VLOOKUP(A48,DX!$D$11:$G$89,4,FALSE),0)</f>
        <v>487</v>
      </c>
    </row>
    <row r="49" spans="1:9" x14ac:dyDescent="0.3">
      <c r="A49" s="134">
        <v>13892</v>
      </c>
      <c r="B49" s="135" t="s">
        <v>259</v>
      </c>
      <c r="C49" s="135" t="s">
        <v>381</v>
      </c>
      <c r="D49" s="135" t="s">
        <v>318</v>
      </c>
      <c r="E49" s="135" t="s">
        <v>320</v>
      </c>
      <c r="F49" s="135" t="s">
        <v>286</v>
      </c>
      <c r="G49" s="135">
        <f>IFERROR(VLOOKUP(A49,SM!$D$11:$G$100,4,FALSE),0)</f>
        <v>971</v>
      </c>
      <c r="H49" s="135">
        <f>IFERROR(VLOOKUP(A49,DM!$D$11:$G$100,4,FALSE),0)</f>
        <v>647</v>
      </c>
      <c r="I49" s="136">
        <f>IFERROR(VLOOKUP(A49,DX!$D$11:$G$89,4,FALSE),0)</f>
        <v>517</v>
      </c>
    </row>
    <row r="50" spans="1:9" x14ac:dyDescent="0.3">
      <c r="A50" s="137">
        <v>12293</v>
      </c>
      <c r="B50" s="138" t="s">
        <v>261</v>
      </c>
      <c r="C50" s="138" t="s">
        <v>395</v>
      </c>
      <c r="D50" s="138" t="s">
        <v>318</v>
      </c>
      <c r="E50" s="138" t="s">
        <v>320</v>
      </c>
      <c r="F50" s="138" t="s">
        <v>292</v>
      </c>
      <c r="G50" s="135">
        <f>IFERROR(VLOOKUP(A50,SM!$D$11:$G$100,4,FALSE),0)</f>
        <v>253</v>
      </c>
      <c r="H50" s="135">
        <f>IFERROR(VLOOKUP(A50,DM!$D$11:$G$100,4,FALSE),0)</f>
        <v>253</v>
      </c>
      <c r="I50" s="136">
        <f>IFERROR(VLOOKUP(A50,DX!$D$11:$G$89,4,FALSE),0)</f>
        <v>0</v>
      </c>
    </row>
    <row r="51" spans="1:9" x14ac:dyDescent="0.3">
      <c r="A51" s="137">
        <v>184181</v>
      </c>
      <c r="B51" s="138" t="s">
        <v>432</v>
      </c>
      <c r="C51" s="138" t="s">
        <v>433</v>
      </c>
      <c r="D51" s="138" t="s">
        <v>318</v>
      </c>
      <c r="E51" s="138" t="s">
        <v>320</v>
      </c>
      <c r="F51" s="138" t="s">
        <v>309</v>
      </c>
      <c r="G51" s="135">
        <f>IFERROR(VLOOKUP(A51,SM!$D$11:$G$100,4,FALSE),0)</f>
        <v>102</v>
      </c>
      <c r="H51" s="135">
        <f>IFERROR(VLOOKUP(A51,DM!$D$11:$G$100,4,FALSE),0)</f>
        <v>157</v>
      </c>
      <c r="I51" s="136">
        <f>IFERROR(VLOOKUP(A51,DX!$D$11:$G$89,4,FALSE),0)</f>
        <v>0</v>
      </c>
    </row>
    <row r="52" spans="1:9" x14ac:dyDescent="0.3">
      <c r="A52" s="137">
        <v>48501</v>
      </c>
      <c r="B52" s="138" t="s">
        <v>116</v>
      </c>
      <c r="C52" s="138" t="s">
        <v>234</v>
      </c>
      <c r="D52" s="138" t="s">
        <v>318</v>
      </c>
      <c r="E52" s="138" t="s">
        <v>320</v>
      </c>
      <c r="F52" s="138" t="s">
        <v>288</v>
      </c>
      <c r="G52" s="135">
        <f>IFERROR(VLOOKUP(A52,SM!$D$11:$G$100,4,FALSE),0)</f>
        <v>137</v>
      </c>
      <c r="H52" s="135">
        <f>IFERROR(VLOOKUP(A52,DM!$D$11:$G$100,4,FALSE),0)</f>
        <v>92</v>
      </c>
      <c r="I52" s="136">
        <f>IFERROR(VLOOKUP(A52,DX!$D$11:$G$89,4,FALSE),0)</f>
        <v>0</v>
      </c>
    </row>
    <row r="53" spans="1:9" x14ac:dyDescent="0.3">
      <c r="A53" s="134">
        <v>20121</v>
      </c>
      <c r="B53" s="135" t="s">
        <v>158</v>
      </c>
      <c r="C53" s="135" t="s">
        <v>357</v>
      </c>
      <c r="D53" s="135" t="s">
        <v>318</v>
      </c>
      <c r="E53" s="135" t="s">
        <v>320</v>
      </c>
      <c r="F53" s="135" t="s">
        <v>276</v>
      </c>
      <c r="G53" s="135">
        <f>IFERROR(VLOOKUP(A53,SM!$D$11:$G$100,4,FALSE),0)</f>
        <v>600</v>
      </c>
      <c r="H53" s="135">
        <f>IFERROR(VLOOKUP(A53,DM!$D$11:$G$100,4,FALSE),0)</f>
        <v>713</v>
      </c>
      <c r="I53" s="136">
        <f>IFERROR(VLOOKUP(A53,DX!$D$11:$G$89,4,FALSE),0)</f>
        <v>250</v>
      </c>
    </row>
    <row r="54" spans="1:9" x14ac:dyDescent="0.3">
      <c r="A54" s="137">
        <v>11296</v>
      </c>
      <c r="B54" s="138" t="s">
        <v>117</v>
      </c>
      <c r="C54" s="138" t="s">
        <v>418</v>
      </c>
      <c r="D54" s="138" t="s">
        <v>319</v>
      </c>
      <c r="E54" s="138" t="s">
        <v>320</v>
      </c>
      <c r="F54" s="138" t="s">
        <v>463</v>
      </c>
      <c r="G54" s="135">
        <f>IFERROR(VLOOKUP(A54,SF!$D$11:$G$104,4,FALSE),0)</f>
        <v>0</v>
      </c>
      <c r="H54" s="135">
        <f>IFERROR(VLOOKUP(A54,DF!$D$11:$G$106,4,FALSE),0)</f>
        <v>428</v>
      </c>
      <c r="I54" s="136">
        <f>IFERROR(VLOOKUP(A54,DX!$D$11:$G$89,4,FALSE),0)</f>
        <v>297</v>
      </c>
    </row>
    <row r="55" spans="1:9" x14ac:dyDescent="0.3">
      <c r="A55" s="134">
        <v>30728</v>
      </c>
      <c r="B55" s="135" t="s">
        <v>118</v>
      </c>
      <c r="C55" s="135" t="s">
        <v>406</v>
      </c>
      <c r="D55" s="135" t="s">
        <v>318</v>
      </c>
      <c r="E55" s="135" t="s">
        <v>320</v>
      </c>
      <c r="F55" s="135" t="s">
        <v>298</v>
      </c>
      <c r="G55" s="135">
        <f>IFERROR(VLOOKUP(A55,SM!$D$11:$G$100,4,FALSE),0)</f>
        <v>1042</v>
      </c>
      <c r="H55" s="135">
        <f>IFERROR(VLOOKUP(A55,DM!$D$11:$G$100,4,FALSE),0)</f>
        <v>991</v>
      </c>
      <c r="I55" s="136">
        <f>IFERROR(VLOOKUP(A55,DX!$D$11:$G$89,4,FALSE),0)</f>
        <v>891</v>
      </c>
    </row>
    <row r="56" spans="1:9" x14ac:dyDescent="0.3">
      <c r="A56" s="134">
        <v>16587</v>
      </c>
      <c r="B56" s="135" t="s">
        <v>119</v>
      </c>
      <c r="C56" s="135" t="s">
        <v>92</v>
      </c>
      <c r="D56" s="135" t="s">
        <v>318</v>
      </c>
      <c r="E56" s="135" t="s">
        <v>320</v>
      </c>
      <c r="F56" s="135" t="s">
        <v>295</v>
      </c>
      <c r="G56" s="135">
        <f>IFERROR(VLOOKUP(A56,SM!$D$11:$G$100,4,FALSE),0)</f>
        <v>137</v>
      </c>
      <c r="H56" s="135">
        <f>IFERROR(VLOOKUP(A56,DM!$D$11:$G$100,4,FALSE),0)</f>
        <v>250</v>
      </c>
      <c r="I56" s="136">
        <f>IFERROR(VLOOKUP(A56,DX!$D$11:$G$89,4,FALSE),0)</f>
        <v>0</v>
      </c>
    </row>
    <row r="57" spans="1:9" x14ac:dyDescent="0.3">
      <c r="A57" s="137">
        <v>43385</v>
      </c>
      <c r="B57" s="138" t="s">
        <v>120</v>
      </c>
      <c r="C57" s="138" t="s">
        <v>338</v>
      </c>
      <c r="D57" s="138" t="s">
        <v>318</v>
      </c>
      <c r="E57" s="138" t="s">
        <v>320</v>
      </c>
      <c r="F57" s="138" t="s">
        <v>294</v>
      </c>
      <c r="G57" s="135">
        <f>IFERROR(VLOOKUP(A57,SM!$D$11:$G$100,4,FALSE),0)</f>
        <v>92</v>
      </c>
      <c r="H57" s="135">
        <f>IFERROR(VLOOKUP(A57,DM!$D$11:$G$100,4,FALSE),0)</f>
        <v>0</v>
      </c>
      <c r="I57" s="136">
        <f>IFERROR(VLOOKUP(A57,DX!$D$11:$G$89,4,FALSE),0)</f>
        <v>0</v>
      </c>
    </row>
    <row r="58" spans="1:9" x14ac:dyDescent="0.3">
      <c r="A58" s="134">
        <v>10246</v>
      </c>
      <c r="B58" s="135" t="s">
        <v>121</v>
      </c>
      <c r="C58" s="135" t="s">
        <v>344</v>
      </c>
      <c r="D58" s="135" t="s">
        <v>319</v>
      </c>
      <c r="E58" s="135" t="s">
        <v>320</v>
      </c>
      <c r="F58" s="135" t="s">
        <v>271</v>
      </c>
      <c r="G58" s="135">
        <f>IFERROR(VLOOKUP(A58,SF!$D$11:$G$104,4,FALSE),0)</f>
        <v>768</v>
      </c>
      <c r="H58" s="135">
        <f>IFERROR(VLOOKUP(A58,DF!$D$11:$G$106,4,FALSE),0)</f>
        <v>655</v>
      </c>
      <c r="I58" s="136">
        <f>IFERROR(VLOOKUP(A58,DX!$D$11:$G$89,4,FALSE),0)</f>
        <v>1118</v>
      </c>
    </row>
    <row r="59" spans="1:9" x14ac:dyDescent="0.3">
      <c r="A59" s="137">
        <v>14871</v>
      </c>
      <c r="B59" s="138" t="s">
        <v>122</v>
      </c>
      <c r="C59" s="138" t="s">
        <v>413</v>
      </c>
      <c r="D59" s="138" t="s">
        <v>319</v>
      </c>
      <c r="E59" s="138" t="s">
        <v>320</v>
      </c>
      <c r="F59" s="138" t="s">
        <v>303</v>
      </c>
      <c r="G59" s="135">
        <f>IFERROR(VLOOKUP(A59,SF!$D$11:$G$104,4,FALSE),0)</f>
        <v>0</v>
      </c>
      <c r="H59" s="135">
        <f>IFERROR(VLOOKUP(A59,DF!$D$11:$G$106,4,FALSE),0)</f>
        <v>388</v>
      </c>
      <c r="I59" s="136">
        <f>IFERROR(VLOOKUP(A59,DX!$D$11:$G$89,4,FALSE),0)</f>
        <v>267</v>
      </c>
    </row>
    <row r="60" spans="1:9" x14ac:dyDescent="0.3">
      <c r="A60" s="137">
        <v>14872</v>
      </c>
      <c r="B60" s="138" t="s">
        <v>123</v>
      </c>
      <c r="C60" s="138" t="s">
        <v>411</v>
      </c>
      <c r="D60" s="138" t="s">
        <v>319</v>
      </c>
      <c r="E60" s="138" t="s">
        <v>320</v>
      </c>
      <c r="F60" s="138" t="s">
        <v>303</v>
      </c>
      <c r="G60" s="135">
        <f>IFERROR(VLOOKUP(A60,SF!$D$11:$G$104,4,FALSE),0)</f>
        <v>0</v>
      </c>
      <c r="H60" s="135">
        <f>IFERROR(VLOOKUP(A60,DF!$D$11:$G$106,4,FALSE),0)</f>
        <v>388</v>
      </c>
      <c r="I60" s="136">
        <f>IFERROR(VLOOKUP(A60,DX!$D$11:$G$89,4,FALSE),0)</f>
        <v>425</v>
      </c>
    </row>
    <row r="61" spans="1:9" x14ac:dyDescent="0.3">
      <c r="A61" s="137">
        <v>10240</v>
      </c>
      <c r="B61" s="138" t="s">
        <v>124</v>
      </c>
      <c r="C61" s="138" t="s">
        <v>341</v>
      </c>
      <c r="D61" s="138" t="s">
        <v>318</v>
      </c>
      <c r="E61" s="138" t="s">
        <v>320</v>
      </c>
      <c r="F61" s="138" t="s">
        <v>271</v>
      </c>
      <c r="G61" s="135">
        <f>IFERROR(VLOOKUP(A61,SM!$D$11:$G$100,4,FALSE),0)</f>
        <v>0</v>
      </c>
      <c r="H61" s="135">
        <f>IFERROR(VLOOKUP(A61,DM!$D$11:$G$100,4,FALSE),0)</f>
        <v>874</v>
      </c>
      <c r="I61" s="136">
        <f>IFERROR(VLOOKUP(A61,DX!$D$11:$G$89,4,FALSE),0)</f>
        <v>0</v>
      </c>
    </row>
    <row r="62" spans="1:9" x14ac:dyDescent="0.3">
      <c r="A62" s="137">
        <v>176365</v>
      </c>
      <c r="B62" s="138" t="s">
        <v>223</v>
      </c>
      <c r="C62" s="138" t="s">
        <v>330</v>
      </c>
      <c r="D62" s="138" t="s">
        <v>318</v>
      </c>
      <c r="E62" s="138" t="s">
        <v>320</v>
      </c>
      <c r="F62" s="138" t="s">
        <v>300</v>
      </c>
      <c r="G62" s="135">
        <f>IFERROR(VLOOKUP(A62,SM!$D$11:$G$100,4,FALSE),0)</f>
        <v>92</v>
      </c>
      <c r="H62" s="135">
        <f>IFERROR(VLOOKUP(A62,DM!$D$11:$G$100,4,FALSE),0)</f>
        <v>229</v>
      </c>
      <c r="I62" s="136">
        <f>IFERROR(VLOOKUP(A62,DX!$D$11:$G$89,4,FALSE),0)</f>
        <v>137</v>
      </c>
    </row>
    <row r="63" spans="1:9" x14ac:dyDescent="0.3">
      <c r="A63" s="137">
        <v>88646</v>
      </c>
      <c r="B63" s="138" t="s">
        <v>458</v>
      </c>
      <c r="C63" s="142">
        <v>26728</v>
      </c>
      <c r="D63" s="138" t="s">
        <v>318</v>
      </c>
      <c r="E63" s="138" t="s">
        <v>320</v>
      </c>
      <c r="F63" s="138" t="s">
        <v>289</v>
      </c>
      <c r="G63" s="135">
        <f>IFERROR(VLOOKUP(A63,SM!$D$11:$G$100,4,FALSE),0)</f>
        <v>0</v>
      </c>
      <c r="H63" s="135">
        <f>IFERROR(VLOOKUP(A63,DM!$D$11:$G$100,4,FALSE),0)</f>
        <v>0</v>
      </c>
      <c r="I63" s="136">
        <f>IFERROR(VLOOKUP(A63,DX!$D$11:$G$89,4,FALSE),0)</f>
        <v>175</v>
      </c>
    </row>
    <row r="64" spans="1:9" x14ac:dyDescent="0.3">
      <c r="A64" s="134">
        <v>41945</v>
      </c>
      <c r="B64" s="135" t="s">
        <v>125</v>
      </c>
      <c r="C64" s="135" t="s">
        <v>337</v>
      </c>
      <c r="D64" s="135" t="s">
        <v>318</v>
      </c>
      <c r="E64" s="135" t="s">
        <v>320</v>
      </c>
      <c r="F64" s="135" t="s">
        <v>302</v>
      </c>
      <c r="G64" s="135">
        <f>IFERROR(VLOOKUP(A64,SM!$D$11:$G$100,4,FALSE),0)</f>
        <v>1250</v>
      </c>
      <c r="H64" s="135">
        <f>IFERROR(VLOOKUP(A64,DM!$D$11:$G$100,4,FALSE),0)</f>
        <v>1075</v>
      </c>
      <c r="I64" s="136">
        <f>IFERROR(VLOOKUP(A64,DX!$D$11:$G$89,4,FALSE),0)</f>
        <v>853</v>
      </c>
    </row>
    <row r="65" spans="1:9" x14ac:dyDescent="0.3">
      <c r="A65" s="134">
        <v>68073</v>
      </c>
      <c r="B65" s="135" t="s">
        <v>126</v>
      </c>
      <c r="C65" s="135" t="s">
        <v>235</v>
      </c>
      <c r="D65" s="135" t="s">
        <v>318</v>
      </c>
      <c r="E65" s="135" t="s">
        <v>320</v>
      </c>
      <c r="F65" s="135" t="s">
        <v>270</v>
      </c>
      <c r="G65" s="135">
        <f>IFERROR(VLOOKUP(A65,SM!$D$11:$G$100,4,FALSE),0)</f>
        <v>92</v>
      </c>
      <c r="H65" s="135">
        <f>IFERROR(VLOOKUP(A65,DM!$D$11:$G$100,4,FALSE),0)</f>
        <v>0</v>
      </c>
      <c r="I65" s="136">
        <f>IFERROR(VLOOKUP(A65,DX!$D$11:$G$89,4,FALSE),0)</f>
        <v>0</v>
      </c>
    </row>
    <row r="66" spans="1:9" x14ac:dyDescent="0.3">
      <c r="A66" s="134">
        <v>13969</v>
      </c>
      <c r="B66" s="135" t="s">
        <v>127</v>
      </c>
      <c r="C66" s="135" t="s">
        <v>333</v>
      </c>
      <c r="D66" s="135" t="s">
        <v>319</v>
      </c>
      <c r="E66" s="135" t="s">
        <v>320</v>
      </c>
      <c r="F66" s="135" t="s">
        <v>463</v>
      </c>
      <c r="G66" s="135">
        <f>IFERROR(VLOOKUP(A66,SF!$D$11:$G$104,4,FALSE),0)</f>
        <v>250</v>
      </c>
      <c r="H66" s="135">
        <f>IFERROR(VLOOKUP(A66,DF!$D$11:$G$106,4,FALSE),0)</f>
        <v>137</v>
      </c>
      <c r="I66" s="136">
        <f>IFERROR(VLOOKUP(A66,DX!$D$11:$G$89,4,FALSE),0)</f>
        <v>175</v>
      </c>
    </row>
    <row r="67" spans="1:9" x14ac:dyDescent="0.3">
      <c r="A67" s="137">
        <v>12137</v>
      </c>
      <c r="B67" s="138" t="s">
        <v>464</v>
      </c>
      <c r="C67" s="142">
        <v>25452</v>
      </c>
      <c r="D67" s="138" t="s">
        <v>318</v>
      </c>
      <c r="E67" s="138" t="s">
        <v>465</v>
      </c>
      <c r="F67" s="138" t="s">
        <v>277</v>
      </c>
      <c r="G67" s="135">
        <f>IFERROR(VLOOKUP(A67,SM!$D$11:$G$100,4,FALSE),0)</f>
        <v>192</v>
      </c>
      <c r="H67" s="135">
        <f>IFERROR(VLOOKUP(A67,DM!$D$11:$G$100,4,FALSE),0)</f>
        <v>250</v>
      </c>
      <c r="I67" s="136">
        <f>IFERROR(VLOOKUP(A67,DX!$D$11:$G$89,4,FALSE),0)</f>
        <v>0</v>
      </c>
    </row>
    <row r="68" spans="1:9" x14ac:dyDescent="0.3">
      <c r="A68" s="137">
        <v>12792</v>
      </c>
      <c r="B68" s="138" t="s">
        <v>128</v>
      </c>
      <c r="C68" s="138" t="s">
        <v>54</v>
      </c>
      <c r="D68" s="138" t="s">
        <v>319</v>
      </c>
      <c r="E68" s="138" t="s">
        <v>320</v>
      </c>
      <c r="F68" s="138" t="s">
        <v>293</v>
      </c>
      <c r="G68" s="135">
        <f>IFERROR(VLOOKUP(A68,SF!$D$11:$G$104,4,FALSE),0)</f>
        <v>0</v>
      </c>
      <c r="H68" s="135">
        <f>IFERROR(VLOOKUP(A68,DF!$D$11:$G$106,4,FALSE),0)</f>
        <v>0</v>
      </c>
      <c r="I68" s="136">
        <f>IFERROR(VLOOKUP(A68,DX!$D$11:$G$89,4,FALSE),0)</f>
        <v>213</v>
      </c>
    </row>
    <row r="69" spans="1:9" x14ac:dyDescent="0.3">
      <c r="A69" s="143">
        <v>184076</v>
      </c>
      <c r="B69" s="135" t="s">
        <v>450</v>
      </c>
      <c r="C69" s="135" t="s">
        <v>449</v>
      </c>
      <c r="D69" s="135" t="s">
        <v>319</v>
      </c>
      <c r="E69" s="135" t="s">
        <v>320</v>
      </c>
      <c r="F69" s="135" t="s">
        <v>283</v>
      </c>
      <c r="G69" s="135">
        <f>IFERROR(VLOOKUP(A69,SF!$D$11:$G$104,4,FALSE),0)</f>
        <v>137</v>
      </c>
      <c r="H69" s="135">
        <f>IFERROR(VLOOKUP(A69,DF!$D$11:$G$106,4,FALSE),0)</f>
        <v>274</v>
      </c>
      <c r="I69" s="136">
        <f>IFERROR(VLOOKUP(A69,DX!$D$11:$G$89,4,FALSE),0)</f>
        <v>312</v>
      </c>
    </row>
    <row r="70" spans="1:9" x14ac:dyDescent="0.3">
      <c r="A70" s="134">
        <v>184182</v>
      </c>
      <c r="B70" s="135" t="s">
        <v>255</v>
      </c>
      <c r="C70" s="135" t="s">
        <v>236</v>
      </c>
      <c r="D70" s="135" t="s">
        <v>318</v>
      </c>
      <c r="E70" s="135" t="s">
        <v>320</v>
      </c>
      <c r="F70" s="135" t="s">
        <v>271</v>
      </c>
      <c r="G70" s="135">
        <f>IFERROR(VLOOKUP(A70,SM!$D$11:$G$100,4,FALSE),0)</f>
        <v>0</v>
      </c>
      <c r="H70" s="135">
        <f>IFERROR(VLOOKUP(A70,DM!$D$11:$G$100,4,FALSE),0)</f>
        <v>137</v>
      </c>
      <c r="I70" s="136">
        <f>IFERROR(VLOOKUP(A70,DX!$D$11:$G$89,4,FALSE),0)</f>
        <v>0</v>
      </c>
    </row>
    <row r="71" spans="1:9" x14ac:dyDescent="0.3">
      <c r="A71" s="137">
        <v>11297</v>
      </c>
      <c r="B71" s="138" t="s">
        <v>129</v>
      </c>
      <c r="C71" s="138" t="s">
        <v>53</v>
      </c>
      <c r="D71" s="138" t="s">
        <v>319</v>
      </c>
      <c r="E71" s="138" t="s">
        <v>320</v>
      </c>
      <c r="F71" s="138" t="s">
        <v>463</v>
      </c>
      <c r="G71" s="135">
        <f>IFERROR(VLOOKUP(A71,SF!$D$11:$G$104,4,FALSE),0)</f>
        <v>253</v>
      </c>
      <c r="H71" s="135">
        <f>IFERROR(VLOOKUP(A71,DF!$D$11:$G$106,4,FALSE),0)</f>
        <v>428</v>
      </c>
      <c r="I71" s="136">
        <f>IFERROR(VLOOKUP(A71,DX!$D$11:$G$89,4,FALSE),0)</f>
        <v>390</v>
      </c>
    </row>
    <row r="72" spans="1:9" x14ac:dyDescent="0.3">
      <c r="A72" s="137">
        <v>14099</v>
      </c>
      <c r="B72" s="138" t="s">
        <v>130</v>
      </c>
      <c r="C72" s="138" t="s">
        <v>358</v>
      </c>
      <c r="D72" s="138" t="s">
        <v>318</v>
      </c>
      <c r="E72" s="138" t="s">
        <v>359</v>
      </c>
      <c r="F72" s="138" t="s">
        <v>277</v>
      </c>
      <c r="G72" s="135">
        <f>IFERROR(VLOOKUP(A72,SM!$D$11:$G$100,4,FALSE),0)</f>
        <v>205</v>
      </c>
      <c r="H72" s="135">
        <f>IFERROR(VLOOKUP(A72,DM!$D$11:$G$100,4,FALSE),0)</f>
        <v>205</v>
      </c>
      <c r="I72" s="136">
        <f>IFERROR(VLOOKUP(A72,DX!$D$11:$G$89,4,FALSE),0)</f>
        <v>205</v>
      </c>
    </row>
    <row r="73" spans="1:9" x14ac:dyDescent="0.3">
      <c r="A73" s="137">
        <v>10109</v>
      </c>
      <c r="B73" s="138" t="s">
        <v>131</v>
      </c>
      <c r="C73" s="138" t="s">
        <v>405</v>
      </c>
      <c r="D73" s="138" t="s">
        <v>319</v>
      </c>
      <c r="E73" s="138" t="s">
        <v>320</v>
      </c>
      <c r="F73" s="138" t="s">
        <v>298</v>
      </c>
      <c r="G73" s="135">
        <f>IFERROR(VLOOKUP(A73,SF!$D$11:$G$104,4,FALSE),0)</f>
        <v>300</v>
      </c>
      <c r="H73" s="135">
        <f>IFERROR(VLOOKUP(A73,DF!$D$11:$G$106,4,FALSE),0)</f>
        <v>918</v>
      </c>
      <c r="I73" s="136">
        <f>IFERROR(VLOOKUP(A73,DX!$D$11:$G$89,4,FALSE),0)</f>
        <v>929</v>
      </c>
    </row>
    <row r="74" spans="1:9" x14ac:dyDescent="0.3">
      <c r="A74" s="134">
        <v>12496</v>
      </c>
      <c r="B74" s="135" t="s">
        <v>132</v>
      </c>
      <c r="C74" s="135" t="s">
        <v>50</v>
      </c>
      <c r="D74" s="135" t="s">
        <v>319</v>
      </c>
      <c r="E74" s="135" t="s">
        <v>320</v>
      </c>
      <c r="F74" s="135" t="s">
        <v>305</v>
      </c>
      <c r="G74" s="135">
        <f>IFERROR(VLOOKUP(A74,SF!$D$11:$G$104,4,FALSE),0)</f>
        <v>1381</v>
      </c>
      <c r="H74" s="135">
        <f>IFERROR(VLOOKUP(A74,DF!$D$11:$G$106,4,FALSE),0)</f>
        <v>1131</v>
      </c>
      <c r="I74" s="136">
        <f>IFERROR(VLOOKUP(A74,DX!$D$11:$G$89,4,FALSE),0)</f>
        <v>1463</v>
      </c>
    </row>
    <row r="75" spans="1:9" x14ac:dyDescent="0.3">
      <c r="A75" s="137">
        <v>11318</v>
      </c>
      <c r="B75" s="138" t="s">
        <v>133</v>
      </c>
      <c r="C75" s="138" t="s">
        <v>417</v>
      </c>
      <c r="D75" s="138" t="s">
        <v>318</v>
      </c>
      <c r="E75" s="138" t="s">
        <v>320</v>
      </c>
      <c r="F75" s="138" t="s">
        <v>463</v>
      </c>
      <c r="G75" s="135">
        <f>IFERROR(VLOOKUP(A75,SM!$D$11:$G$100,4,FALSE),0)</f>
        <v>157</v>
      </c>
      <c r="H75" s="135">
        <f>IFERROR(VLOOKUP(A75,DM!$D$11:$G$100,4,FALSE),0)</f>
        <v>345</v>
      </c>
      <c r="I75" s="136">
        <f>IFERROR(VLOOKUP(A75,DX!$D$11:$G$89,4,FALSE),0)</f>
        <v>297</v>
      </c>
    </row>
    <row r="76" spans="1:9" x14ac:dyDescent="0.3">
      <c r="A76" s="134">
        <v>142083</v>
      </c>
      <c r="B76" s="135" t="s">
        <v>134</v>
      </c>
      <c r="C76" s="135" t="s">
        <v>190</v>
      </c>
      <c r="D76" s="135" t="s">
        <v>319</v>
      </c>
      <c r="E76" s="135" t="s">
        <v>320</v>
      </c>
      <c r="F76" s="135" t="s">
        <v>289</v>
      </c>
      <c r="G76" s="135">
        <f>IFERROR(VLOOKUP(A76,SF!$D$11:$G$104,4,FALSE),0)</f>
        <v>175</v>
      </c>
      <c r="H76" s="135">
        <f>IFERROR(VLOOKUP(A76,DF!$D$11:$G$106,4,FALSE),0)</f>
        <v>137</v>
      </c>
      <c r="I76" s="136">
        <f>IFERROR(VLOOKUP(A76,DX!$D$11:$G$89,4,FALSE),0)</f>
        <v>137</v>
      </c>
    </row>
    <row r="77" spans="1:9" x14ac:dyDescent="0.3">
      <c r="A77" s="137">
        <v>9001</v>
      </c>
      <c r="B77" s="138" t="s">
        <v>187</v>
      </c>
      <c r="C77" s="138" t="s">
        <v>189</v>
      </c>
      <c r="D77" s="138" t="s">
        <v>318</v>
      </c>
      <c r="E77" s="138" t="s">
        <v>320</v>
      </c>
      <c r="F77" s="138" t="s">
        <v>281</v>
      </c>
      <c r="G77" s="135">
        <f>IFERROR(VLOOKUP(A77,SM!$D$11:$G$100,4,FALSE),0)</f>
        <v>92</v>
      </c>
      <c r="H77" s="135">
        <f>IFERROR(VLOOKUP(A77,DM!$D$11:$G$100,4,FALSE),0)</f>
        <v>175</v>
      </c>
      <c r="I77" s="136">
        <f>IFERROR(VLOOKUP(A77,DX!$D$11:$G$89,4,FALSE),0)</f>
        <v>0</v>
      </c>
    </row>
    <row r="78" spans="1:9" x14ac:dyDescent="0.3">
      <c r="A78" s="137">
        <v>150310</v>
      </c>
      <c r="B78" s="138" t="s">
        <v>256</v>
      </c>
      <c r="C78" s="138" t="s">
        <v>257</v>
      </c>
      <c r="D78" s="138" t="s">
        <v>318</v>
      </c>
      <c r="E78" s="138" t="s">
        <v>320</v>
      </c>
      <c r="F78" s="138" t="s">
        <v>283</v>
      </c>
      <c r="G78" s="135">
        <f>IFERROR(VLOOKUP(A78,SM!$D$11:$G$100,4,FALSE),0)</f>
        <v>55</v>
      </c>
      <c r="H78" s="135">
        <f>IFERROR(VLOOKUP(A78,DM!$D$11:$G$100,4,FALSE),0)</f>
        <v>0</v>
      </c>
      <c r="I78" s="136">
        <f>IFERROR(VLOOKUP(A78,DX!$D$11:$G$89,4,FALSE),0)</f>
        <v>0</v>
      </c>
    </row>
    <row r="79" spans="1:9" x14ac:dyDescent="0.3">
      <c r="A79" s="134">
        <v>28905</v>
      </c>
      <c r="B79" s="135" t="s">
        <v>455</v>
      </c>
      <c r="C79" s="141">
        <v>23273</v>
      </c>
      <c r="D79" s="135" t="s">
        <v>318</v>
      </c>
      <c r="E79" s="135" t="s">
        <v>320</v>
      </c>
      <c r="F79" s="135" t="s">
        <v>289</v>
      </c>
      <c r="G79" s="135">
        <f>IFERROR(VLOOKUP(A79,SM!$D$11:$G$100,4,FALSE),0)</f>
        <v>137</v>
      </c>
      <c r="H79" s="135">
        <f>IFERROR(VLOOKUP(A79,DM!$D$11:$G$100,4,FALSE),0)</f>
        <v>137</v>
      </c>
      <c r="I79" s="136">
        <f>IFERROR(VLOOKUP(A79,DX!$D$11:$G$89,4,FALSE),0)</f>
        <v>0</v>
      </c>
    </row>
    <row r="80" spans="1:9" x14ac:dyDescent="0.3">
      <c r="A80" s="134">
        <v>44524</v>
      </c>
      <c r="B80" s="135" t="s">
        <v>168</v>
      </c>
      <c r="C80" s="135" t="s">
        <v>354</v>
      </c>
      <c r="D80" s="135" t="s">
        <v>318</v>
      </c>
      <c r="E80" s="135" t="s">
        <v>320</v>
      </c>
      <c r="F80" s="135" t="s">
        <v>275</v>
      </c>
      <c r="G80" s="135">
        <f>IFERROR(VLOOKUP(A80,SM!$D$11:$G$100,4,FALSE),0)</f>
        <v>525</v>
      </c>
      <c r="H80" s="135">
        <f>IFERROR(VLOOKUP(A80,DM!$D$11:$G$100,4,FALSE),0)</f>
        <v>388</v>
      </c>
      <c r="I80" s="136">
        <f>IFERROR(VLOOKUP(A80,DX!$D$11:$G$89,4,FALSE),0)</f>
        <v>213</v>
      </c>
    </row>
    <row r="81" spans="1:9" x14ac:dyDescent="0.3">
      <c r="A81" s="137">
        <v>9766</v>
      </c>
      <c r="B81" s="138" t="s">
        <v>135</v>
      </c>
      <c r="C81" s="138" t="s">
        <v>335</v>
      </c>
      <c r="D81" s="138" t="s">
        <v>318</v>
      </c>
      <c r="E81" s="138" t="s">
        <v>320</v>
      </c>
      <c r="F81" s="138" t="s">
        <v>301</v>
      </c>
      <c r="G81" s="135">
        <f>IFERROR(VLOOKUP(A81,SM!$D$11:$G$100,4,FALSE),0)</f>
        <v>205</v>
      </c>
      <c r="H81" s="135">
        <f>IFERROR(VLOOKUP(A81,DM!$D$11:$G$100,4,FALSE),0)</f>
        <v>300</v>
      </c>
      <c r="I81" s="136">
        <f>IFERROR(VLOOKUP(A81,DX!$D$11:$G$89,4,FALSE),0)</f>
        <v>0</v>
      </c>
    </row>
    <row r="82" spans="1:9" x14ac:dyDescent="0.3">
      <c r="A82" s="134">
        <v>11233</v>
      </c>
      <c r="B82" s="135" t="s">
        <v>95</v>
      </c>
      <c r="C82" s="135" t="s">
        <v>426</v>
      </c>
      <c r="D82" s="135" t="s">
        <v>319</v>
      </c>
      <c r="E82" s="135" t="s">
        <v>320</v>
      </c>
      <c r="F82" s="135" t="s">
        <v>306</v>
      </c>
      <c r="G82" s="135">
        <f>IFERROR(VLOOKUP(A82,SF!$D$11:$G$104,4,FALSE),0)</f>
        <v>503</v>
      </c>
      <c r="H82" s="135">
        <f>IFERROR(VLOOKUP(A82,DF!$D$11:$G$106,4,FALSE),0)</f>
        <v>428</v>
      </c>
      <c r="I82" s="136">
        <f>IFERROR(VLOOKUP(A82,DX!$D$11:$G$89,4,FALSE),0)</f>
        <v>253</v>
      </c>
    </row>
    <row r="83" spans="1:9" x14ac:dyDescent="0.3">
      <c r="A83" s="137">
        <v>11038</v>
      </c>
      <c r="B83" s="138" t="s">
        <v>96</v>
      </c>
      <c r="C83" s="138" t="s">
        <v>237</v>
      </c>
      <c r="D83" s="138" t="s">
        <v>319</v>
      </c>
      <c r="E83" s="138" t="s">
        <v>320</v>
      </c>
      <c r="F83" s="138" t="s">
        <v>303</v>
      </c>
      <c r="G83" s="135">
        <f>IFERROR(VLOOKUP(A83,SF!$D$11:$G$104,4,FALSE),0)</f>
        <v>891</v>
      </c>
      <c r="H83" s="135">
        <f>IFERROR(VLOOKUP(A83,DF!$D$11:$G$106,4,FALSE),0)</f>
        <v>1225</v>
      </c>
      <c r="I83" s="136">
        <f>IFERROR(VLOOKUP(A83,DX!$D$11:$G$89,4,FALSE),0)</f>
        <v>1364</v>
      </c>
    </row>
    <row r="84" spans="1:9" x14ac:dyDescent="0.3">
      <c r="A84" s="137">
        <v>185485</v>
      </c>
      <c r="B84" s="138" t="s">
        <v>238</v>
      </c>
      <c r="C84" s="138" t="s">
        <v>416</v>
      </c>
      <c r="D84" s="138" t="s">
        <v>319</v>
      </c>
      <c r="E84" s="138" t="s">
        <v>320</v>
      </c>
      <c r="F84" s="138" t="s">
        <v>265</v>
      </c>
      <c r="G84" s="135">
        <f>IFERROR(VLOOKUP(A84,SF!$D$11:$G$104,4,FALSE),0)</f>
        <v>175</v>
      </c>
      <c r="H84" s="135">
        <f>IFERROR(VLOOKUP(A84,DF!$D$11:$G$106,4,FALSE),0)</f>
        <v>0</v>
      </c>
      <c r="I84" s="136">
        <f>IFERROR(VLOOKUP(A84,DX!$D$11:$G$89,4,FALSE),0)</f>
        <v>250</v>
      </c>
    </row>
    <row r="85" spans="1:9" x14ac:dyDescent="0.3">
      <c r="A85" s="137">
        <v>50174</v>
      </c>
      <c r="B85" s="138" t="s">
        <v>260</v>
      </c>
      <c r="C85" s="138" t="s">
        <v>383</v>
      </c>
      <c r="D85" s="138" t="s">
        <v>319</v>
      </c>
      <c r="E85" s="138" t="s">
        <v>320</v>
      </c>
      <c r="F85" s="138" t="s">
        <v>286</v>
      </c>
      <c r="G85" s="135">
        <f>IFERROR(VLOOKUP(A85,SF!$D$11:$G$104,4,FALSE),0)</f>
        <v>479</v>
      </c>
      <c r="H85" s="135">
        <f>IFERROR(VLOOKUP(A85,DF!$D$11:$G$106,4,FALSE),0)</f>
        <v>466</v>
      </c>
      <c r="I85" s="136">
        <f>IFERROR(VLOOKUP(A85,DX!$D$11:$G$89,4,FALSE),0)</f>
        <v>517</v>
      </c>
    </row>
    <row r="86" spans="1:9" x14ac:dyDescent="0.3">
      <c r="A86" s="134">
        <v>9786</v>
      </c>
      <c r="B86" s="135" t="s">
        <v>97</v>
      </c>
      <c r="C86" s="135" t="s">
        <v>385</v>
      </c>
      <c r="D86" s="135" t="s">
        <v>318</v>
      </c>
      <c r="E86" s="135" t="s">
        <v>320</v>
      </c>
      <c r="F86" s="135" t="s">
        <v>287</v>
      </c>
      <c r="G86" s="135">
        <f>IFERROR(VLOOKUP(A86,SM!$D$11:$G$100,4,FALSE),0)</f>
        <v>1288</v>
      </c>
      <c r="H86" s="135">
        <f>IFERROR(VLOOKUP(A86,DM!$D$11:$G$100,4,FALSE),0)</f>
        <v>854</v>
      </c>
      <c r="I86" s="136">
        <f>IFERROR(VLOOKUP(A86,DX!$D$11:$G$89,4,FALSE),0)</f>
        <v>0</v>
      </c>
    </row>
    <row r="87" spans="1:9" x14ac:dyDescent="0.3">
      <c r="A87" s="134">
        <v>101758</v>
      </c>
      <c r="B87" s="135" t="s">
        <v>98</v>
      </c>
      <c r="C87" s="135" t="s">
        <v>422</v>
      </c>
      <c r="D87" s="135" t="s">
        <v>318</v>
      </c>
      <c r="E87" s="135" t="s">
        <v>320</v>
      </c>
      <c r="F87" s="135" t="s">
        <v>305</v>
      </c>
      <c r="G87" s="135">
        <f>IFERROR(VLOOKUP(A87,SM!$D$11:$G$100,4,FALSE),0)</f>
        <v>873</v>
      </c>
      <c r="H87" s="135">
        <f>IFERROR(VLOOKUP(A87,DM!$D$11:$G$100,4,FALSE),0)</f>
        <v>1108</v>
      </c>
      <c r="I87" s="136">
        <f>IFERROR(VLOOKUP(A87,DX!$D$11:$G$89,4,FALSE),0)</f>
        <v>662</v>
      </c>
    </row>
    <row r="88" spans="1:9" x14ac:dyDescent="0.3">
      <c r="A88" s="134">
        <v>24686</v>
      </c>
      <c r="B88" s="135" t="s">
        <v>99</v>
      </c>
      <c r="C88" s="135" t="s">
        <v>239</v>
      </c>
      <c r="D88" s="135" t="s">
        <v>319</v>
      </c>
      <c r="E88" s="135" t="s">
        <v>320</v>
      </c>
      <c r="F88" s="135" t="s">
        <v>284</v>
      </c>
      <c r="G88" s="135">
        <f>IFERROR(VLOOKUP(A88,SF!$D$11:$G$104,4,FALSE),0)</f>
        <v>250</v>
      </c>
      <c r="H88" s="135">
        <f>IFERROR(VLOOKUP(A88,DF!$D$11:$G$106,4,FALSE),0)</f>
        <v>250</v>
      </c>
      <c r="I88" s="136">
        <f>IFERROR(VLOOKUP(A88,DX!$D$11:$G$89,4,FALSE),0)</f>
        <v>250</v>
      </c>
    </row>
    <row r="89" spans="1:9" x14ac:dyDescent="0.3">
      <c r="A89" s="137">
        <v>9752</v>
      </c>
      <c r="B89" s="138" t="s">
        <v>100</v>
      </c>
      <c r="C89" s="138" t="s">
        <v>336</v>
      </c>
      <c r="D89" s="138" t="s">
        <v>319</v>
      </c>
      <c r="E89" s="138" t="s">
        <v>320</v>
      </c>
      <c r="F89" s="138" t="s">
        <v>301</v>
      </c>
      <c r="G89" s="135">
        <f>IFERROR(VLOOKUP(A89,SF!$D$11:$G$104,4,FALSE),0)</f>
        <v>300</v>
      </c>
      <c r="H89" s="135">
        <f>IFERROR(VLOOKUP(A89,DF!$D$11:$G$106,4,FALSE),0)</f>
        <v>300</v>
      </c>
      <c r="I89" s="136">
        <f>IFERROR(VLOOKUP(A89,DX!$D$11:$G$89,4,FALSE),0)</f>
        <v>300</v>
      </c>
    </row>
    <row r="90" spans="1:9" x14ac:dyDescent="0.3">
      <c r="A90" s="137">
        <v>11054</v>
      </c>
      <c r="B90" s="138" t="s">
        <v>262</v>
      </c>
      <c r="C90" s="138" t="s">
        <v>394</v>
      </c>
      <c r="D90" s="138" t="s">
        <v>318</v>
      </c>
      <c r="E90" s="138" t="s">
        <v>320</v>
      </c>
      <c r="F90" s="138" t="s">
        <v>292</v>
      </c>
      <c r="G90" s="135">
        <f>IFERROR(VLOOKUP(A90,SM!$D$11:$G$100,4,FALSE),0)</f>
        <v>205</v>
      </c>
      <c r="H90" s="135">
        <f>IFERROR(VLOOKUP(A90,DM!$D$11:$G$100,4,FALSE),0)</f>
        <v>0</v>
      </c>
      <c r="I90" s="136">
        <f>IFERROR(VLOOKUP(A90,DX!$D$11:$G$89,4,FALSE),0)</f>
        <v>0</v>
      </c>
    </row>
    <row r="91" spans="1:9" x14ac:dyDescent="0.3">
      <c r="A91" s="137">
        <v>43381</v>
      </c>
      <c r="B91" s="138" t="s">
        <v>101</v>
      </c>
      <c r="C91" s="138" t="s">
        <v>340</v>
      </c>
      <c r="D91" s="138" t="s">
        <v>318</v>
      </c>
      <c r="E91" s="138" t="s">
        <v>320</v>
      </c>
      <c r="F91" s="138" t="s">
        <v>294</v>
      </c>
      <c r="G91" s="135">
        <f>IFERROR(VLOOKUP(A91,SM!$D$11:$G$100,4,FALSE),0)</f>
        <v>388</v>
      </c>
      <c r="H91" s="135">
        <f>IFERROR(VLOOKUP(A91,DM!$D$11:$G$100,4,FALSE),0)</f>
        <v>267</v>
      </c>
      <c r="I91" s="136">
        <f>IFERROR(VLOOKUP(A91,DX!$D$11:$G$89,4,FALSE),0)</f>
        <v>0</v>
      </c>
    </row>
    <row r="92" spans="1:9" x14ac:dyDescent="0.3">
      <c r="A92" s="137">
        <v>24677</v>
      </c>
      <c r="B92" s="138" t="s">
        <v>263</v>
      </c>
      <c r="C92" s="138" t="s">
        <v>401</v>
      </c>
      <c r="D92" s="138" t="s">
        <v>318</v>
      </c>
      <c r="E92" s="138" t="s">
        <v>320</v>
      </c>
      <c r="F92" s="138" t="s">
        <v>292</v>
      </c>
      <c r="G92" s="135">
        <f>IFERROR(VLOOKUP(A92,SM!$D$11:$G$100,4,FALSE),0)</f>
        <v>205</v>
      </c>
      <c r="H92" s="135">
        <f>IFERROR(VLOOKUP(A92,DM!$D$11:$G$100,4,FALSE),0)</f>
        <v>205</v>
      </c>
      <c r="I92" s="136">
        <f>IFERROR(VLOOKUP(A92,DX!$D$11:$G$89,4,FALSE),0)</f>
        <v>0</v>
      </c>
    </row>
    <row r="93" spans="1:9" x14ac:dyDescent="0.3">
      <c r="A93" s="137">
        <v>66216</v>
      </c>
      <c r="B93" s="138" t="s">
        <v>102</v>
      </c>
      <c r="C93" s="138" t="s">
        <v>412</v>
      </c>
      <c r="D93" s="138" t="s">
        <v>319</v>
      </c>
      <c r="E93" s="138" t="s">
        <v>320</v>
      </c>
      <c r="F93" s="138" t="s">
        <v>303</v>
      </c>
      <c r="G93" s="135">
        <f>IFERROR(VLOOKUP(A93,SF!$D$11:$G$104,4,FALSE),0)</f>
        <v>250</v>
      </c>
      <c r="H93" s="135">
        <f>IFERROR(VLOOKUP(A93,DF!$D$11:$G$106,4,FALSE),0)</f>
        <v>250</v>
      </c>
      <c r="I93" s="136">
        <f>IFERROR(VLOOKUP(A93,DX!$D$11:$G$89,4,FALSE),0)</f>
        <v>213</v>
      </c>
    </row>
    <row r="94" spans="1:9" x14ac:dyDescent="0.3">
      <c r="A94" s="137">
        <v>9763</v>
      </c>
      <c r="B94" s="138" t="s">
        <v>103</v>
      </c>
      <c r="C94" s="138" t="s">
        <v>94</v>
      </c>
      <c r="D94" s="138" t="s">
        <v>319</v>
      </c>
      <c r="E94" s="138" t="s">
        <v>320</v>
      </c>
      <c r="F94" s="138" t="s">
        <v>301</v>
      </c>
      <c r="G94" s="135">
        <f>IFERROR(VLOOKUP(A94,SF!$D$11:$G$104,4,FALSE),0)</f>
        <v>300</v>
      </c>
      <c r="H94" s="135">
        <f>IFERROR(VLOOKUP(A94,DF!$D$11:$G$106,4,FALSE),0)</f>
        <v>300</v>
      </c>
      <c r="I94" s="136">
        <f>IFERROR(VLOOKUP(A94,DX!$D$11:$G$89,4,FALSE),0)</f>
        <v>300</v>
      </c>
    </row>
    <row r="95" spans="1:9" x14ac:dyDescent="0.3">
      <c r="A95" s="134">
        <v>16237</v>
      </c>
      <c r="B95" s="135" t="s">
        <v>104</v>
      </c>
      <c r="C95" s="135" t="s">
        <v>408</v>
      </c>
      <c r="D95" s="135" t="s">
        <v>318</v>
      </c>
      <c r="E95" s="135" t="s">
        <v>320</v>
      </c>
      <c r="F95" s="135" t="s">
        <v>303</v>
      </c>
      <c r="G95" s="135">
        <f>IFERROR(VLOOKUP(A95,SM!$D$11:$G$100,4,FALSE),0)</f>
        <v>0</v>
      </c>
      <c r="H95" s="135">
        <f>IFERROR(VLOOKUP(A95,DM!$D$11:$G$100,4,FALSE),0)</f>
        <v>213</v>
      </c>
      <c r="I95" s="136">
        <f>IFERROR(VLOOKUP(A95,DX!$D$11:$G$89,4,FALSE),0)</f>
        <v>92</v>
      </c>
    </row>
    <row r="96" spans="1:9" x14ac:dyDescent="0.3">
      <c r="A96" s="134">
        <v>66503</v>
      </c>
      <c r="B96" s="135" t="s">
        <v>105</v>
      </c>
      <c r="C96" s="135" t="s">
        <v>404</v>
      </c>
      <c r="D96" s="135" t="s">
        <v>318</v>
      </c>
      <c r="E96" s="135" t="s">
        <v>320</v>
      </c>
      <c r="F96" s="135" t="s">
        <v>296</v>
      </c>
      <c r="G96" s="135">
        <f>IFERROR(VLOOKUP(A96,SM!$D$11:$G$100,4,FALSE),0)</f>
        <v>253</v>
      </c>
      <c r="H96" s="135">
        <f>IFERROR(VLOOKUP(A96,DM!$D$11:$G$100,4,FALSE),0)</f>
        <v>205</v>
      </c>
      <c r="I96" s="136">
        <f>IFERROR(VLOOKUP(A96,DX!$D$11:$G$89,4,FALSE),0)</f>
        <v>0</v>
      </c>
    </row>
    <row r="97" spans="1:9" x14ac:dyDescent="0.3">
      <c r="A97" s="137">
        <v>10103</v>
      </c>
      <c r="B97" s="138" t="s">
        <v>106</v>
      </c>
      <c r="C97" s="138" t="s">
        <v>93</v>
      </c>
      <c r="D97" s="138" t="s">
        <v>318</v>
      </c>
      <c r="E97" s="138" t="s">
        <v>320</v>
      </c>
      <c r="F97" s="138" t="s">
        <v>298</v>
      </c>
      <c r="G97" s="135">
        <f>IFERROR(VLOOKUP(A97,SM!$D$11:$G$100,4,FALSE),0)</f>
        <v>253</v>
      </c>
      <c r="H97" s="135">
        <f>IFERROR(VLOOKUP(A97,DM!$D$11:$G$100,4,FALSE),0)</f>
        <v>592</v>
      </c>
      <c r="I97" s="136">
        <f>IFERROR(VLOOKUP(A97,DX!$D$11:$G$89,4,FALSE),0)</f>
        <v>679</v>
      </c>
    </row>
    <row r="98" spans="1:9" x14ac:dyDescent="0.3">
      <c r="A98" s="134">
        <v>8987</v>
      </c>
      <c r="B98" s="135" t="s">
        <v>258</v>
      </c>
      <c r="C98" s="135" t="s">
        <v>377</v>
      </c>
      <c r="D98" s="135" t="s">
        <v>318</v>
      </c>
      <c r="E98" s="135" t="s">
        <v>320</v>
      </c>
      <c r="F98" s="135" t="s">
        <v>284</v>
      </c>
      <c r="G98" s="135">
        <f>IFERROR(VLOOKUP(A98,SM!$D$11:$G$100,4,FALSE),0)</f>
        <v>1513</v>
      </c>
      <c r="H98" s="135">
        <f>IFERROR(VLOOKUP(A98,DM!$D$11:$G$100,4,FALSE),0)</f>
        <v>1363</v>
      </c>
      <c r="I98" s="136">
        <f>IFERROR(VLOOKUP(A98,DX!$D$11:$G$89,4,FALSE),0)</f>
        <v>1550</v>
      </c>
    </row>
    <row r="99" spans="1:9" x14ac:dyDescent="0.3">
      <c r="A99" s="137">
        <v>16321</v>
      </c>
      <c r="B99" s="138" t="s">
        <v>107</v>
      </c>
      <c r="C99" s="138" t="s">
        <v>386</v>
      </c>
      <c r="D99" s="138" t="s">
        <v>318</v>
      </c>
      <c r="E99" s="138" t="s">
        <v>320</v>
      </c>
      <c r="F99" s="138" t="s">
        <v>287</v>
      </c>
      <c r="G99" s="135">
        <f>IFERROR(VLOOKUP(A99,SM!$D$11:$G$100,4,FALSE),0)</f>
        <v>0</v>
      </c>
      <c r="H99" s="135">
        <f>IFERROR(VLOOKUP(A99,DM!$D$11:$G$100,4,FALSE),0)</f>
        <v>137</v>
      </c>
      <c r="I99" s="136">
        <f>IFERROR(VLOOKUP(A99,DX!$D$11:$G$89,4,FALSE),0)</f>
        <v>0</v>
      </c>
    </row>
    <row r="100" spans="1:9" x14ac:dyDescent="0.3">
      <c r="A100" s="137">
        <v>43258</v>
      </c>
      <c r="B100" s="138" t="s">
        <v>185</v>
      </c>
      <c r="C100" s="138" t="s">
        <v>366</v>
      </c>
      <c r="D100" s="138" t="s">
        <v>318</v>
      </c>
      <c r="E100" s="138" t="s">
        <v>320</v>
      </c>
      <c r="F100" s="138" t="s">
        <v>281</v>
      </c>
      <c r="G100" s="135">
        <f>IFERROR(VLOOKUP(A100,SM!$D$11:$G$100,4,FALSE),0)</f>
        <v>175</v>
      </c>
      <c r="H100" s="135">
        <f>IFERROR(VLOOKUP(A100,DM!$D$11:$G$100,4,FALSE),0)</f>
        <v>175</v>
      </c>
      <c r="I100" s="136">
        <f>IFERROR(VLOOKUP(A100,DX!$D$11:$G$89,4,FALSE),0)</f>
        <v>0</v>
      </c>
    </row>
    <row r="101" spans="1:9" x14ac:dyDescent="0.3">
      <c r="A101" s="137">
        <v>66631</v>
      </c>
      <c r="B101" s="138" t="s">
        <v>108</v>
      </c>
      <c r="C101" s="138" t="s">
        <v>364</v>
      </c>
      <c r="D101" s="138" t="s">
        <v>318</v>
      </c>
      <c r="E101" s="138" t="s">
        <v>320</v>
      </c>
      <c r="F101" s="138" t="s">
        <v>279</v>
      </c>
      <c r="G101" s="135">
        <f>IFERROR(VLOOKUP(A101,SM!$D$11:$G$100,4,FALSE),0)</f>
        <v>213</v>
      </c>
      <c r="H101" s="135">
        <f>IFERROR(VLOOKUP(A101,DM!$D$11:$G$100,4,FALSE),0)</f>
        <v>250</v>
      </c>
      <c r="I101" s="136">
        <f>IFERROR(VLOOKUP(A101,DX!$D$11:$G$89,4,FALSE),0)</f>
        <v>0</v>
      </c>
    </row>
    <row r="102" spans="1:9" x14ac:dyDescent="0.3">
      <c r="A102" s="137">
        <v>14077</v>
      </c>
      <c r="B102" s="138" t="s">
        <v>242</v>
      </c>
      <c r="C102" s="138" t="s">
        <v>343</v>
      </c>
      <c r="D102" s="138" t="s">
        <v>318</v>
      </c>
      <c r="E102" s="138" t="s">
        <v>439</v>
      </c>
      <c r="F102" s="138" t="s">
        <v>271</v>
      </c>
      <c r="G102" s="135">
        <f>IFERROR(VLOOKUP(A102,SM!$D$11:$G$100,4,FALSE),0)</f>
        <v>0</v>
      </c>
      <c r="H102" s="135">
        <f>IFERROR(VLOOKUP(A102,DM!$D$11:$G$100,4,FALSE),0)</f>
        <v>737</v>
      </c>
      <c r="I102" s="136">
        <f>IFERROR(VLOOKUP(A102,DX!$D$11:$G$89,4,FALSE),0)</f>
        <v>0</v>
      </c>
    </row>
    <row r="103" spans="1:9" x14ac:dyDescent="0.3">
      <c r="A103" s="137">
        <v>38595</v>
      </c>
      <c r="B103" s="138" t="s">
        <v>109</v>
      </c>
      <c r="C103" s="138" t="s">
        <v>370</v>
      </c>
      <c r="D103" s="138" t="s">
        <v>319</v>
      </c>
      <c r="E103" s="138" t="s">
        <v>320</v>
      </c>
      <c r="F103" s="138" t="s">
        <v>283</v>
      </c>
      <c r="G103" s="135">
        <f>IFERROR(VLOOKUP(A103,SF!$D$11:$G$104,4,FALSE),0)</f>
        <v>0</v>
      </c>
      <c r="H103" s="135">
        <f>IFERROR(VLOOKUP(A103,DF!$D$11:$G$106,4,FALSE),0)</f>
        <v>312</v>
      </c>
      <c r="I103" s="136">
        <f>IFERROR(VLOOKUP(A103,DX!$D$11:$G$89,4,FALSE),0)</f>
        <v>463</v>
      </c>
    </row>
    <row r="104" spans="1:9" x14ac:dyDescent="0.3">
      <c r="A104" s="137">
        <v>22158</v>
      </c>
      <c r="B104" s="138" t="s">
        <v>110</v>
      </c>
      <c r="C104" s="138" t="s">
        <v>360</v>
      </c>
      <c r="D104" s="138" t="s">
        <v>318</v>
      </c>
      <c r="E104" s="138" t="s">
        <v>320</v>
      </c>
      <c r="F104" s="138" t="s">
        <v>277</v>
      </c>
      <c r="G104" s="135">
        <f>IFERROR(VLOOKUP(A104,SM!$D$11:$G$100,4,FALSE),0)</f>
        <v>850</v>
      </c>
      <c r="H104" s="135">
        <f>IFERROR(VLOOKUP(A104,DM!$D$11:$G$100,4,FALSE),0)</f>
        <v>250</v>
      </c>
      <c r="I104" s="136">
        <f>IFERROR(VLOOKUP(A104,DX!$D$11:$G$89,4,FALSE),0)</f>
        <v>0</v>
      </c>
    </row>
    <row r="105" spans="1:9" x14ac:dyDescent="0.3">
      <c r="A105" s="134">
        <v>20588</v>
      </c>
      <c r="B105" s="135" t="s">
        <v>111</v>
      </c>
      <c r="C105" s="135" t="s">
        <v>423</v>
      </c>
      <c r="D105" s="135" t="s">
        <v>319</v>
      </c>
      <c r="E105" s="135" t="s">
        <v>320</v>
      </c>
      <c r="F105" s="135" t="s">
        <v>305</v>
      </c>
      <c r="G105" s="135">
        <f>IFERROR(VLOOKUP(A105,SF!$D$11:$G$104,4,FALSE),0)</f>
        <v>0</v>
      </c>
      <c r="H105" s="135">
        <f>IFERROR(VLOOKUP(A105,DF!$D$11:$G$106,4,FALSE),0)</f>
        <v>175</v>
      </c>
      <c r="I105" s="136">
        <f>IFERROR(VLOOKUP(A105,DX!$D$11:$G$89,4,FALSE),0)</f>
        <v>137</v>
      </c>
    </row>
    <row r="106" spans="1:9" x14ac:dyDescent="0.3">
      <c r="A106" s="137">
        <v>175953</v>
      </c>
      <c r="B106" s="138" t="s">
        <v>396</v>
      </c>
      <c r="C106" s="138" t="s">
        <v>397</v>
      </c>
      <c r="D106" s="138" t="s">
        <v>319</v>
      </c>
      <c r="E106" s="138" t="s">
        <v>320</v>
      </c>
      <c r="F106" s="138" t="s">
        <v>292</v>
      </c>
      <c r="G106" s="135">
        <f>IFERROR(VLOOKUP(A106,SF!$D$11:$G$104,4,FALSE),0)</f>
        <v>157</v>
      </c>
      <c r="H106" s="135">
        <f>IFERROR(VLOOKUP(A106,DF!$D$11:$G$106,4,FALSE),0)</f>
        <v>0</v>
      </c>
      <c r="I106" s="136">
        <f>IFERROR(VLOOKUP(A106,DX!$D$11:$G$89,4,FALSE),0)</f>
        <v>157</v>
      </c>
    </row>
    <row r="107" spans="1:9" x14ac:dyDescent="0.3">
      <c r="A107" s="137">
        <v>15819</v>
      </c>
      <c r="B107" s="138" t="s">
        <v>88</v>
      </c>
      <c r="C107" s="138" t="s">
        <v>362</v>
      </c>
      <c r="D107" s="138" t="s">
        <v>319</v>
      </c>
      <c r="E107" s="138" t="s">
        <v>320</v>
      </c>
      <c r="F107" s="138" t="s">
        <v>277</v>
      </c>
      <c r="G107" s="135">
        <f>IFERROR(VLOOKUP(A107,SF!$D$11:$G$104,4,FALSE),0)</f>
        <v>0</v>
      </c>
      <c r="H107" s="135">
        <f>IFERROR(VLOOKUP(A107,DF!$D$11:$G$106,4,FALSE),0)</f>
        <v>0</v>
      </c>
      <c r="I107" s="136">
        <f>IFERROR(VLOOKUP(A107,DX!$D$11:$G$89,4,FALSE),0)</f>
        <v>205</v>
      </c>
    </row>
    <row r="108" spans="1:9" x14ac:dyDescent="0.3">
      <c r="A108" s="134">
        <v>143696</v>
      </c>
      <c r="B108" s="135" t="s">
        <v>469</v>
      </c>
      <c r="C108" s="141">
        <v>22213</v>
      </c>
      <c r="D108" s="135" t="s">
        <v>318</v>
      </c>
      <c r="E108" s="135" t="s">
        <v>320</v>
      </c>
      <c r="F108" s="138" t="s">
        <v>265</v>
      </c>
      <c r="G108" s="135">
        <f>IFERROR(VLOOKUP(A108,SM!$D$11:$G$100,4,FALSE),0)</f>
        <v>0</v>
      </c>
      <c r="H108" s="135">
        <f>IFERROR(VLOOKUP(A108,DM!$D$11:$G$100,4,FALSE),0)</f>
        <v>0</v>
      </c>
      <c r="I108" s="136">
        <f>IFERROR(VLOOKUP(A108,DX!$D$11:$G$89,4,FALSE),0)</f>
        <v>175</v>
      </c>
    </row>
    <row r="109" spans="1:9" x14ac:dyDescent="0.3">
      <c r="A109" s="137">
        <v>10815</v>
      </c>
      <c r="B109" s="138" t="s">
        <v>112</v>
      </c>
      <c r="C109" s="138" t="s">
        <v>328</v>
      </c>
      <c r="D109" s="138" t="s">
        <v>319</v>
      </c>
      <c r="E109" s="138" t="s">
        <v>320</v>
      </c>
      <c r="F109" s="138" t="s">
        <v>300</v>
      </c>
      <c r="G109" s="135">
        <f>IFERROR(VLOOKUP(A109,SF!$D$11:$G$104,4,FALSE),0)</f>
        <v>0</v>
      </c>
      <c r="H109" s="135">
        <f>IFERROR(VLOOKUP(A109,DF!$D$11:$G$106,4,FALSE),0)</f>
        <v>137</v>
      </c>
      <c r="I109" s="136">
        <f>IFERROR(VLOOKUP(A109,DX!$D$11:$G$89,4,FALSE),0)</f>
        <v>137</v>
      </c>
    </row>
    <row r="110" spans="1:9" x14ac:dyDescent="0.3">
      <c r="A110" s="134">
        <v>22328</v>
      </c>
      <c r="B110" s="135" t="s">
        <v>113</v>
      </c>
      <c r="C110" s="135" t="s">
        <v>421</v>
      </c>
      <c r="D110" s="135" t="s">
        <v>318</v>
      </c>
      <c r="E110" s="135" t="s">
        <v>320</v>
      </c>
      <c r="F110" s="135" t="s">
        <v>305</v>
      </c>
      <c r="G110" s="135">
        <f>IFERROR(VLOOKUP(A110,SM!$D$11:$G$100,4,FALSE),0)</f>
        <v>725</v>
      </c>
      <c r="H110" s="135">
        <f>IFERROR(VLOOKUP(A110,DM!$D$11:$G$100,4,FALSE),0)</f>
        <v>1088</v>
      </c>
      <c r="I110" s="136">
        <f>IFERROR(VLOOKUP(A110,DX!$D$11:$G$89,4,FALSE),0)</f>
        <v>525</v>
      </c>
    </row>
    <row r="111" spans="1:9" x14ac:dyDescent="0.3">
      <c r="A111" s="137">
        <v>38574</v>
      </c>
      <c r="B111" s="138" t="s">
        <v>114</v>
      </c>
      <c r="C111" s="138" t="s">
        <v>375</v>
      </c>
      <c r="D111" s="138" t="s">
        <v>319</v>
      </c>
      <c r="E111" s="138" t="s">
        <v>320</v>
      </c>
      <c r="F111" s="138" t="s">
        <v>283</v>
      </c>
      <c r="G111" s="135">
        <f>IFERROR(VLOOKUP(A111,SF!$D$11:$G$104,4,FALSE),0)</f>
        <v>0</v>
      </c>
      <c r="H111" s="135">
        <f>IFERROR(VLOOKUP(A111,DF!$D$11:$G$106,4,FALSE),0)</f>
        <v>137</v>
      </c>
      <c r="I111" s="136">
        <f>IFERROR(VLOOKUP(A111,DX!$D$11:$G$89,4,FALSE),0)</f>
        <v>137</v>
      </c>
    </row>
    <row r="112" spans="1:9" x14ac:dyDescent="0.3">
      <c r="A112" s="137">
        <v>23256</v>
      </c>
      <c r="B112" s="138" t="s">
        <v>0</v>
      </c>
      <c r="C112" s="138" t="s">
        <v>427</v>
      </c>
      <c r="D112" s="138" t="s">
        <v>318</v>
      </c>
      <c r="E112" s="138" t="s">
        <v>320</v>
      </c>
      <c r="F112" s="138" t="s">
        <v>306</v>
      </c>
      <c r="G112" s="135">
        <f>IFERROR(VLOOKUP(A112,SM!$D$11:$G$100,4,FALSE),0)</f>
        <v>157</v>
      </c>
      <c r="H112" s="135">
        <f>IFERROR(VLOOKUP(A112,DM!$D$11:$G$100,4,FALSE),0)</f>
        <v>300</v>
      </c>
      <c r="I112" s="136">
        <f>IFERROR(VLOOKUP(A112,DX!$D$11:$G$89,4,FALSE),0)</f>
        <v>253</v>
      </c>
    </row>
    <row r="113" spans="1:9" x14ac:dyDescent="0.3">
      <c r="A113" s="137">
        <v>176360</v>
      </c>
      <c r="B113" s="138" t="s">
        <v>228</v>
      </c>
      <c r="C113" s="138" t="s">
        <v>403</v>
      </c>
      <c r="D113" s="138" t="s">
        <v>318</v>
      </c>
      <c r="E113" s="138" t="s">
        <v>320</v>
      </c>
      <c r="F113" s="138" t="s">
        <v>295</v>
      </c>
      <c r="G113" s="135">
        <f>IFERROR(VLOOKUP(A113,SM!$D$11:$G$100,4,FALSE),0)</f>
        <v>250</v>
      </c>
      <c r="H113" s="135">
        <f>IFERROR(VLOOKUP(A113,DM!$D$11:$G$100,4,FALSE),0)</f>
        <v>250</v>
      </c>
      <c r="I113" s="136">
        <f>IFERROR(VLOOKUP(A113,DX!$D$11:$G$89,4,FALSE),0)</f>
        <v>0</v>
      </c>
    </row>
    <row r="114" spans="1:9" x14ac:dyDescent="0.3">
      <c r="A114" s="137">
        <v>10104</v>
      </c>
      <c r="B114" s="138" t="s">
        <v>1</v>
      </c>
      <c r="C114" s="138" t="s">
        <v>91</v>
      </c>
      <c r="D114" s="138" t="s">
        <v>318</v>
      </c>
      <c r="E114" s="138" t="s">
        <v>320</v>
      </c>
      <c r="F114" s="138" t="s">
        <v>298</v>
      </c>
      <c r="G114" s="135">
        <f>IFERROR(VLOOKUP(A114,SM!$D$11:$G$100,4,FALSE),0)</f>
        <v>300</v>
      </c>
      <c r="H114" s="135">
        <f>IFERROR(VLOOKUP(A114,DM!$D$11:$G$100,4,FALSE),0)</f>
        <v>300</v>
      </c>
      <c r="I114" s="136">
        <f>IFERROR(VLOOKUP(A114,DX!$D$11:$G$89,4,FALSE),0)</f>
        <v>300</v>
      </c>
    </row>
    <row r="115" spans="1:9" x14ac:dyDescent="0.3">
      <c r="A115" s="137">
        <v>102592</v>
      </c>
      <c r="B115" s="138" t="s">
        <v>2</v>
      </c>
      <c r="C115" s="138" t="s">
        <v>326</v>
      </c>
      <c r="D115" s="138" t="s">
        <v>318</v>
      </c>
      <c r="E115" s="138" t="s">
        <v>320</v>
      </c>
      <c r="F115" s="138" t="s">
        <v>299</v>
      </c>
      <c r="G115" s="135">
        <f>IFERROR(VLOOKUP(A115,SM!$D$11:$G$100,4,FALSE),0)</f>
        <v>350</v>
      </c>
      <c r="H115" s="135">
        <f>IFERROR(VLOOKUP(A115,DM!$D$11:$G$100,4,FALSE),0)</f>
        <v>175</v>
      </c>
      <c r="I115" s="136">
        <f>IFERROR(VLOOKUP(A115,DX!$D$11:$G$89,4,FALSE),0)</f>
        <v>0</v>
      </c>
    </row>
    <row r="116" spans="1:9" x14ac:dyDescent="0.3">
      <c r="A116" s="137">
        <v>24685</v>
      </c>
      <c r="B116" s="138" t="s">
        <v>3</v>
      </c>
      <c r="C116" s="138" t="s">
        <v>376</v>
      </c>
      <c r="D116" s="138" t="s">
        <v>318</v>
      </c>
      <c r="E116" s="138" t="s">
        <v>320</v>
      </c>
      <c r="F116" s="138" t="s">
        <v>284</v>
      </c>
      <c r="G116" s="135">
        <f>IFERROR(VLOOKUP(A116,SM!$D$11:$G$100,4,FALSE),0)</f>
        <v>137</v>
      </c>
      <c r="H116" s="135">
        <f>IFERROR(VLOOKUP(A116,DM!$D$11:$G$100,4,FALSE),0)</f>
        <v>0</v>
      </c>
      <c r="I116" s="136">
        <f>IFERROR(VLOOKUP(A116,DX!$D$11:$G$89,4,FALSE),0)</f>
        <v>250</v>
      </c>
    </row>
    <row r="117" spans="1:9" x14ac:dyDescent="0.3">
      <c r="A117" s="137">
        <v>10854</v>
      </c>
      <c r="B117" s="138" t="s">
        <v>4</v>
      </c>
      <c r="C117" s="138" t="s">
        <v>391</v>
      </c>
      <c r="D117" s="138" t="s">
        <v>318</v>
      </c>
      <c r="E117" s="138" t="s">
        <v>320</v>
      </c>
      <c r="F117" s="138" t="s">
        <v>392</v>
      </c>
      <c r="G117" s="135">
        <f>IFERROR(VLOOKUP(A117,SM!$D$11:$G$100,4,FALSE),0)</f>
        <v>579</v>
      </c>
      <c r="H117" s="135">
        <f>IFERROR(VLOOKUP(A117,DM!$D$11:$G$100,4,FALSE),0)</f>
        <v>449</v>
      </c>
      <c r="I117" s="136">
        <f>IFERROR(VLOOKUP(A117,DX!$D$11:$G$89,4,FALSE),0)</f>
        <v>0</v>
      </c>
    </row>
    <row r="118" spans="1:9" x14ac:dyDescent="0.3">
      <c r="A118" s="139">
        <v>200127</v>
      </c>
      <c r="B118" s="140" t="s">
        <v>447</v>
      </c>
      <c r="C118" s="140" t="s">
        <v>445</v>
      </c>
      <c r="D118" s="140" t="s">
        <v>318</v>
      </c>
      <c r="E118" s="140" t="s">
        <v>320</v>
      </c>
      <c r="F118" s="140" t="s">
        <v>269</v>
      </c>
      <c r="G118" s="135">
        <f>IFERROR(VLOOKUP(A118,SM!$D$11:$G$100,4,FALSE),0)</f>
        <v>137</v>
      </c>
      <c r="H118" s="135">
        <f>IFERROR(VLOOKUP(A118,DM!$D$11:$G$100,4,FALSE),0)</f>
        <v>0</v>
      </c>
      <c r="I118" s="136">
        <f>IFERROR(VLOOKUP(A118,DX!$D$11:$G$89,4,FALSE),0)</f>
        <v>0</v>
      </c>
    </row>
    <row r="119" spans="1:9" x14ac:dyDescent="0.3">
      <c r="A119" s="137">
        <v>16291</v>
      </c>
      <c r="B119" s="138" t="s">
        <v>5</v>
      </c>
      <c r="C119" s="138" t="s">
        <v>425</v>
      </c>
      <c r="D119" s="138" t="s">
        <v>319</v>
      </c>
      <c r="E119" s="138" t="s">
        <v>320</v>
      </c>
      <c r="F119" s="138" t="s">
        <v>305</v>
      </c>
      <c r="G119" s="135">
        <f>IFERROR(VLOOKUP(A119,SF!$D$11:$G$104,4,FALSE),0)</f>
        <v>0</v>
      </c>
      <c r="H119" s="135">
        <f>IFERROR(VLOOKUP(A119,DF!$D$11:$G$106,4,FALSE),0)</f>
        <v>388</v>
      </c>
      <c r="I119" s="136">
        <f>IFERROR(VLOOKUP(A119,DX!$D$11:$G$89,4,FALSE),0)</f>
        <v>525</v>
      </c>
    </row>
    <row r="120" spans="1:9" x14ac:dyDescent="0.3">
      <c r="A120" s="137">
        <v>11046</v>
      </c>
      <c r="B120" s="138" t="s">
        <v>6</v>
      </c>
      <c r="C120" s="138" t="s">
        <v>410</v>
      </c>
      <c r="D120" s="138" t="s">
        <v>318</v>
      </c>
      <c r="E120" s="138" t="s">
        <v>320</v>
      </c>
      <c r="F120" s="138" t="s">
        <v>303</v>
      </c>
      <c r="G120" s="135">
        <f>IFERROR(VLOOKUP(A120,SM!$D$11:$G$100,4,FALSE),0)</f>
        <v>312</v>
      </c>
      <c r="H120" s="135">
        <f>IFERROR(VLOOKUP(A120,DM!$D$11:$G$100,4,FALSE),0)</f>
        <v>487</v>
      </c>
      <c r="I120" s="136">
        <f>IFERROR(VLOOKUP(A120,DX!$D$11:$G$89,4,FALSE),0)</f>
        <v>250</v>
      </c>
    </row>
    <row r="121" spans="1:9" x14ac:dyDescent="0.3">
      <c r="A121" s="134">
        <v>9002</v>
      </c>
      <c r="B121" s="135" t="s">
        <v>186</v>
      </c>
      <c r="C121" s="135" t="s">
        <v>365</v>
      </c>
      <c r="D121" s="135" t="s">
        <v>318</v>
      </c>
      <c r="E121" s="135" t="s">
        <v>320</v>
      </c>
      <c r="F121" s="135" t="s">
        <v>281</v>
      </c>
      <c r="G121" s="135">
        <f>IFERROR(VLOOKUP(A121,SM!$D$11:$G$100,4,FALSE),0)</f>
        <v>455</v>
      </c>
      <c r="H121" s="135">
        <f>IFERROR(VLOOKUP(A121,DM!$D$11:$G$100,4,FALSE),0)</f>
        <v>418</v>
      </c>
      <c r="I121" s="136">
        <f>IFERROR(VLOOKUP(A121,DX!$D$11:$G$89,4,FALSE),0)</f>
        <v>0</v>
      </c>
    </row>
    <row r="122" spans="1:9" x14ac:dyDescent="0.3">
      <c r="A122" s="134">
        <v>209061</v>
      </c>
      <c r="B122" s="135" t="s">
        <v>456</v>
      </c>
      <c r="C122" s="141">
        <v>24350</v>
      </c>
      <c r="D122" s="135" t="s">
        <v>318</v>
      </c>
      <c r="E122" s="135" t="s">
        <v>320</v>
      </c>
      <c r="F122" s="135" t="s">
        <v>457</v>
      </c>
      <c r="G122" s="135">
        <f>IFERROR(VLOOKUP(A122,SM!$D$11:$G$100,4,FALSE),0)</f>
        <v>184</v>
      </c>
      <c r="H122" s="135">
        <f>IFERROR(VLOOKUP(A122,DM!$D$11:$G$100,4,FALSE),0)</f>
        <v>267</v>
      </c>
      <c r="I122" s="136">
        <f>IFERROR(VLOOKUP(A122,DX!$D$11:$G$89,4,FALSE),0)</f>
        <v>0</v>
      </c>
    </row>
    <row r="123" spans="1:9" x14ac:dyDescent="0.3">
      <c r="A123" s="134">
        <v>31539</v>
      </c>
      <c r="B123" s="135" t="s">
        <v>7</v>
      </c>
      <c r="C123" s="135" t="s">
        <v>384</v>
      </c>
      <c r="D123" s="135" t="s">
        <v>318</v>
      </c>
      <c r="E123" s="135" t="s">
        <v>320</v>
      </c>
      <c r="F123" s="135" t="s">
        <v>286</v>
      </c>
      <c r="G123" s="135">
        <f>IFERROR(VLOOKUP(A123,SM!$D$11:$G$100,4,FALSE),0)</f>
        <v>137</v>
      </c>
      <c r="H123" s="135">
        <f>IFERROR(VLOOKUP(A123,DM!$D$11:$G$100,4,FALSE),0)</f>
        <v>0</v>
      </c>
      <c r="I123" s="136">
        <f>IFERROR(VLOOKUP(A123,DX!$D$11:$G$89,4,FALSE),0)</f>
        <v>0</v>
      </c>
    </row>
    <row r="124" spans="1:9" x14ac:dyDescent="0.3">
      <c r="A124" s="137">
        <v>10805</v>
      </c>
      <c r="B124" s="138" t="s">
        <v>8</v>
      </c>
      <c r="C124" s="138" t="s">
        <v>329</v>
      </c>
      <c r="D124" s="138" t="s">
        <v>318</v>
      </c>
      <c r="E124" s="138" t="s">
        <v>320</v>
      </c>
      <c r="F124" s="138" t="s">
        <v>300</v>
      </c>
      <c r="G124" s="135">
        <f>IFERROR(VLOOKUP(A124,SM!$D$11:$G$100,4,FALSE),0)</f>
        <v>0</v>
      </c>
      <c r="H124" s="135">
        <f>IFERROR(VLOOKUP(A124,DM!$D$11:$G$100,4,FALSE),0)</f>
        <v>205</v>
      </c>
      <c r="I124" s="136">
        <f>IFERROR(VLOOKUP(A124,DX!$D$11:$G$89,4,FALSE),0)</f>
        <v>0</v>
      </c>
    </row>
    <row r="125" spans="1:9" x14ac:dyDescent="0.3">
      <c r="A125" s="137">
        <v>207451</v>
      </c>
      <c r="B125" s="138" t="s">
        <v>468</v>
      </c>
      <c r="C125" s="142">
        <v>27152</v>
      </c>
      <c r="D125" s="138" t="s">
        <v>318</v>
      </c>
      <c r="E125" s="138" t="s">
        <v>320</v>
      </c>
      <c r="F125" s="138" t="s">
        <v>457</v>
      </c>
      <c r="G125" s="135">
        <f>IFERROR(VLOOKUP(A125,SM!$D$11:$G$100,4,FALSE),0)</f>
        <v>175</v>
      </c>
      <c r="H125" s="135">
        <f>IFERROR(VLOOKUP(A125,DM!$D$11:$G$100,4,FALSE),0)</f>
        <v>92</v>
      </c>
      <c r="I125" s="136">
        <f>IFERROR(VLOOKUP(A125,DX!$D$11:$G$89,4,FALSE),0)</f>
        <v>0</v>
      </c>
    </row>
    <row r="126" spans="1:9" x14ac:dyDescent="0.3">
      <c r="A126" s="137">
        <v>16758</v>
      </c>
      <c r="B126" s="138" t="s">
        <v>240</v>
      </c>
      <c r="C126" s="138" t="s">
        <v>51</v>
      </c>
      <c r="D126" s="138" t="s">
        <v>319</v>
      </c>
      <c r="E126" s="138" t="s">
        <v>420</v>
      </c>
      <c r="F126" s="138" t="s">
        <v>463</v>
      </c>
      <c r="G126" s="135">
        <f>IFERROR(VLOOKUP(A126,SF!$D$11:$G$104,4,FALSE),0)</f>
        <v>0</v>
      </c>
      <c r="H126" s="135">
        <f>IFERROR(VLOOKUP(A126,DF!$D$11:$G$106,4,FALSE),0)</f>
        <v>342</v>
      </c>
      <c r="I126" s="136">
        <f>IFERROR(VLOOKUP(A126,DX!$D$11:$G$89,4,FALSE),0)</f>
        <v>380</v>
      </c>
    </row>
    <row r="127" spans="1:9" x14ac:dyDescent="0.3">
      <c r="A127" s="137">
        <v>26388</v>
      </c>
      <c r="B127" s="138" t="s">
        <v>9</v>
      </c>
      <c r="C127" s="138" t="s">
        <v>241</v>
      </c>
      <c r="D127" s="138" t="s">
        <v>318</v>
      </c>
      <c r="E127" s="138" t="s">
        <v>320</v>
      </c>
      <c r="F127" s="138" t="s">
        <v>280</v>
      </c>
      <c r="G127" s="135">
        <f>IFERROR(VLOOKUP(A127,SM!$D$11:$G$100,4,FALSE),0)</f>
        <v>102</v>
      </c>
      <c r="H127" s="135">
        <f>IFERROR(VLOOKUP(A127,DM!$D$11:$G$100,4,FALSE),0)</f>
        <v>205</v>
      </c>
      <c r="I127" s="136">
        <f>IFERROR(VLOOKUP(A127,DX!$D$11:$G$89,4,FALSE),0)</f>
        <v>0</v>
      </c>
    </row>
    <row r="128" spans="1:9" x14ac:dyDescent="0.3">
      <c r="A128" s="134">
        <v>66496</v>
      </c>
      <c r="B128" s="135" t="s">
        <v>172</v>
      </c>
      <c r="C128" s="135" t="s">
        <v>367</v>
      </c>
      <c r="D128" s="135" t="s">
        <v>318</v>
      </c>
      <c r="E128" s="135" t="s">
        <v>320</v>
      </c>
      <c r="F128" s="135" t="s">
        <v>281</v>
      </c>
      <c r="G128" s="135">
        <f>IFERROR(VLOOKUP(A128,SM!$D$11:$G$100,4,FALSE),0)</f>
        <v>571</v>
      </c>
      <c r="H128" s="135">
        <f>IFERROR(VLOOKUP(A128,DM!$D$11:$G$100,4,FALSE),0)</f>
        <v>822</v>
      </c>
      <c r="I128" s="136">
        <f>IFERROR(VLOOKUP(A128,DX!$D$11:$G$89,4,FALSE),0)</f>
        <v>0</v>
      </c>
    </row>
    <row r="129" spans="1:9" x14ac:dyDescent="0.3">
      <c r="A129" s="137">
        <v>13242</v>
      </c>
      <c r="B129" s="138" t="s">
        <v>10</v>
      </c>
      <c r="C129" s="138" t="s">
        <v>429</v>
      </c>
      <c r="D129" s="138" t="s">
        <v>318</v>
      </c>
      <c r="E129" s="138" t="s">
        <v>320</v>
      </c>
      <c r="F129" s="138" t="s">
        <v>309</v>
      </c>
      <c r="G129" s="135">
        <f>IFERROR(VLOOKUP(A129,SM!$D$11:$G$100,4,FALSE),0)</f>
        <v>253</v>
      </c>
      <c r="H129" s="135">
        <f>IFERROR(VLOOKUP(A129,DM!$D$11:$G$100,4,FALSE),0)</f>
        <v>157</v>
      </c>
      <c r="I129" s="136">
        <f>IFERROR(VLOOKUP(A129,DX!$D$11:$G$89,4,FALSE),0)</f>
        <v>253</v>
      </c>
    </row>
    <row r="130" spans="1:9" x14ac:dyDescent="0.3">
      <c r="A130" s="137">
        <v>11251</v>
      </c>
      <c r="B130" s="138" t="s">
        <v>11</v>
      </c>
      <c r="C130" s="138" t="s">
        <v>431</v>
      </c>
      <c r="D130" s="138" t="s">
        <v>319</v>
      </c>
      <c r="E130" s="138" t="s">
        <v>320</v>
      </c>
      <c r="F130" s="138" t="s">
        <v>309</v>
      </c>
      <c r="G130" s="135">
        <f>IFERROR(VLOOKUP(A130,SF!$D$11:$G$104,4,FALSE),0)</f>
        <v>300</v>
      </c>
      <c r="H130" s="135">
        <f>IFERROR(VLOOKUP(A130,DF!$D$11:$G$106,4,FALSE),0)</f>
        <v>300</v>
      </c>
      <c r="I130" s="136">
        <f>IFERROR(VLOOKUP(A130,DX!$D$11:$G$89,4,FALSE),0)</f>
        <v>205</v>
      </c>
    </row>
    <row r="131" spans="1:9" x14ac:dyDescent="0.3">
      <c r="A131" s="137">
        <v>23321</v>
      </c>
      <c r="B131" s="138" t="s">
        <v>12</v>
      </c>
      <c r="C131" s="138" t="s">
        <v>434</v>
      </c>
      <c r="D131" s="138" t="s">
        <v>318</v>
      </c>
      <c r="E131" s="138" t="s">
        <v>320</v>
      </c>
      <c r="F131" s="138" t="s">
        <v>309</v>
      </c>
      <c r="G131" s="135">
        <f>IFERROR(VLOOKUP(A131,SM!$D$11:$G$100,4,FALSE),0)</f>
        <v>205</v>
      </c>
      <c r="H131" s="135">
        <f>IFERROR(VLOOKUP(A131,DM!$D$11:$G$100,4,FALSE),0)</f>
        <v>253</v>
      </c>
      <c r="I131" s="136">
        <f>IFERROR(VLOOKUP(A131,DX!$D$11:$G$89,4,FALSE),0)</f>
        <v>0</v>
      </c>
    </row>
    <row r="132" spans="1:9" x14ac:dyDescent="0.3">
      <c r="A132" s="137">
        <v>10803</v>
      </c>
      <c r="B132" s="138" t="s">
        <v>13</v>
      </c>
      <c r="C132" s="138" t="s">
        <v>89</v>
      </c>
      <c r="D132" s="138" t="s">
        <v>318</v>
      </c>
      <c r="E132" s="138" t="s">
        <v>320</v>
      </c>
      <c r="F132" s="138" t="s">
        <v>300</v>
      </c>
      <c r="G132" s="135">
        <f>IFERROR(VLOOKUP(A132,SM!$D$11:$G$100,4,FALSE),0)</f>
        <v>205</v>
      </c>
      <c r="H132" s="135">
        <f>IFERROR(VLOOKUP(A132,DM!$D$11:$G$100,4,FALSE),0)</f>
        <v>253</v>
      </c>
      <c r="I132" s="136">
        <f>IFERROR(VLOOKUP(A132,DX!$D$11:$G$89,4,FALSE),0)</f>
        <v>0</v>
      </c>
    </row>
    <row r="133" spans="1:9" x14ac:dyDescent="0.3">
      <c r="A133" s="134">
        <v>10354</v>
      </c>
      <c r="B133" s="135" t="s">
        <v>14</v>
      </c>
      <c r="C133" s="135" t="s">
        <v>351</v>
      </c>
      <c r="D133" s="135" t="s">
        <v>319</v>
      </c>
      <c r="E133" s="135" t="s">
        <v>320</v>
      </c>
      <c r="F133" s="135" t="s">
        <v>273</v>
      </c>
      <c r="G133" s="135">
        <f>IFERROR(VLOOKUP(A133,SF!$D$11:$G$104,4,FALSE),0)</f>
        <v>213</v>
      </c>
      <c r="H133" s="135">
        <f>IFERROR(VLOOKUP(A133,DF!$D$11:$G$106,4,FALSE),0)</f>
        <v>250</v>
      </c>
      <c r="I133" s="136">
        <f>IFERROR(VLOOKUP(A133,DX!$D$11:$G$89,4,FALSE),0)</f>
        <v>137</v>
      </c>
    </row>
    <row r="134" spans="1:9" x14ac:dyDescent="0.3">
      <c r="A134" s="134">
        <v>145450</v>
      </c>
      <c r="B134" s="135" t="s">
        <v>23</v>
      </c>
      <c r="C134" s="135" t="s">
        <v>350</v>
      </c>
      <c r="D134" s="135" t="s">
        <v>319</v>
      </c>
      <c r="E134" s="135" t="s">
        <v>320</v>
      </c>
      <c r="F134" s="135" t="s">
        <v>268</v>
      </c>
      <c r="G134" s="135">
        <f>IFERROR(VLOOKUP(A134,SF!$D$11:$G$104,4,FALSE),0)</f>
        <v>175</v>
      </c>
      <c r="H134" s="135">
        <f>IFERROR(VLOOKUP(A134,DF!$D$11:$G$106,4,FALSE),0)</f>
        <v>213</v>
      </c>
      <c r="I134" s="136">
        <f>IFERROR(VLOOKUP(A134,DX!$D$11:$G$89,4,FALSE),0)</f>
        <v>0</v>
      </c>
    </row>
    <row r="135" spans="1:9" x14ac:dyDescent="0.3">
      <c r="A135" s="137">
        <v>39393</v>
      </c>
      <c r="B135" s="138" t="s">
        <v>15</v>
      </c>
      <c r="C135" s="138" t="s">
        <v>325</v>
      </c>
      <c r="D135" s="138" t="s">
        <v>318</v>
      </c>
      <c r="E135" s="138" t="s">
        <v>320</v>
      </c>
      <c r="F135" s="138" t="s">
        <v>299</v>
      </c>
      <c r="G135" s="135">
        <f>IFERROR(VLOOKUP(A135,SM!$D$11:$G$100,4,FALSE),0)</f>
        <v>0</v>
      </c>
      <c r="H135" s="135">
        <f>IFERROR(VLOOKUP(A135,DM!$D$11:$G$100,4,FALSE),0)</f>
        <v>175</v>
      </c>
      <c r="I135" s="136">
        <f>IFERROR(VLOOKUP(A135,DX!$D$11:$G$89,4,FALSE),0)</f>
        <v>175</v>
      </c>
    </row>
    <row r="136" spans="1:9" x14ac:dyDescent="0.3">
      <c r="A136" s="137">
        <v>15939</v>
      </c>
      <c r="B136" s="138" t="s">
        <v>264</v>
      </c>
      <c r="C136" s="138" t="s">
        <v>398</v>
      </c>
      <c r="D136" s="138" t="s">
        <v>318</v>
      </c>
      <c r="E136" s="138" t="s">
        <v>320</v>
      </c>
      <c r="F136" s="138" t="s">
        <v>292</v>
      </c>
      <c r="G136" s="135">
        <f>IFERROR(VLOOKUP(A136,SM!$D$11:$G$100,4,FALSE),0)</f>
        <v>253</v>
      </c>
      <c r="H136" s="135">
        <f>IFERROR(VLOOKUP(A136,DM!$D$11:$G$100,4,FALSE),0)</f>
        <v>205</v>
      </c>
      <c r="I136" s="136">
        <f>IFERROR(VLOOKUP(A136,DX!$D$11:$G$89,4,FALSE),0)</f>
        <v>0</v>
      </c>
    </row>
    <row r="137" spans="1:9" x14ac:dyDescent="0.3">
      <c r="A137" s="137">
        <v>73810</v>
      </c>
      <c r="B137" s="138" t="s">
        <v>16</v>
      </c>
      <c r="C137" s="138" t="s">
        <v>356</v>
      </c>
      <c r="D137" s="138" t="s">
        <v>318</v>
      </c>
      <c r="E137" s="138" t="s">
        <v>320</v>
      </c>
      <c r="F137" s="138" t="s">
        <v>275</v>
      </c>
      <c r="G137" s="135">
        <f>IFERROR(VLOOKUP(A137,SM!$D$11:$G$100,4,FALSE),0)</f>
        <v>92</v>
      </c>
      <c r="H137" s="135">
        <f>IFERROR(VLOOKUP(A137,DM!$D$11:$G$100,4,FALSE),0)</f>
        <v>213</v>
      </c>
      <c r="I137" s="136">
        <f>IFERROR(VLOOKUP(A137,DX!$D$11:$G$89,4,FALSE),0)</f>
        <v>0</v>
      </c>
    </row>
    <row r="138" spans="1:9" x14ac:dyDescent="0.3">
      <c r="A138" s="134">
        <v>16194</v>
      </c>
      <c r="B138" s="135" t="s">
        <v>17</v>
      </c>
      <c r="C138" s="135" t="s">
        <v>402</v>
      </c>
      <c r="D138" s="135" t="s">
        <v>318</v>
      </c>
      <c r="E138" s="135" t="s">
        <v>380</v>
      </c>
      <c r="F138" s="135" t="s">
        <v>293</v>
      </c>
      <c r="G138" s="135">
        <f>IFERROR(VLOOKUP(A138,SM!$D$11:$G$100,4,FALSE),0)</f>
        <v>1163</v>
      </c>
      <c r="H138" s="135">
        <f>IFERROR(VLOOKUP(A138,DM!$D$11:$G$100,4,FALSE),0)</f>
        <v>1500</v>
      </c>
      <c r="I138" s="136">
        <f>IFERROR(VLOOKUP(A138,DX!$D$11:$G$89,4,FALSE),0)</f>
        <v>563</v>
      </c>
    </row>
    <row r="139" spans="1:9" x14ac:dyDescent="0.3">
      <c r="A139" s="137">
        <v>95370</v>
      </c>
      <c r="B139" s="138" t="s">
        <v>18</v>
      </c>
      <c r="C139" s="138" t="s">
        <v>407</v>
      </c>
      <c r="D139" s="138" t="s">
        <v>319</v>
      </c>
      <c r="E139" s="138" t="s">
        <v>320</v>
      </c>
      <c r="F139" s="138" t="s">
        <v>298</v>
      </c>
      <c r="G139" s="135">
        <f>IFERROR(VLOOKUP(A139,SF!$D$11:$G$104,4,FALSE),0)</f>
        <v>0</v>
      </c>
      <c r="H139" s="135">
        <f>IFERROR(VLOOKUP(A139,DF!$D$11:$G$106,4,FALSE),0)</f>
        <v>713</v>
      </c>
      <c r="I139" s="136">
        <f>IFERROR(VLOOKUP(A139,DX!$D$11:$G$89,4,FALSE),0)</f>
        <v>638</v>
      </c>
    </row>
    <row r="140" spans="1:9" x14ac:dyDescent="0.3">
      <c r="A140" s="134">
        <v>204261</v>
      </c>
      <c r="B140" s="135" t="s">
        <v>461</v>
      </c>
      <c r="C140" s="141">
        <v>24998</v>
      </c>
      <c r="D140" s="135" t="s">
        <v>318</v>
      </c>
      <c r="E140" s="135" t="s">
        <v>320</v>
      </c>
      <c r="F140" s="135" t="s">
        <v>275</v>
      </c>
      <c r="G140" s="135">
        <f>IFERROR(VLOOKUP(A140,SM!$D$11:$G$100,4,FALSE),0)</f>
        <v>312</v>
      </c>
      <c r="H140" s="135">
        <f>IFERROR(VLOOKUP(A140,DM!$D$11:$G$100,4,FALSE),0)</f>
        <v>350</v>
      </c>
      <c r="I140" s="136">
        <f>IFERROR(VLOOKUP(A140,DX!$D$11:$G$89,4,FALSE),0)</f>
        <v>0</v>
      </c>
    </row>
    <row r="141" spans="1:9" x14ac:dyDescent="0.3">
      <c r="A141" s="134">
        <v>38572</v>
      </c>
      <c r="B141" s="135" t="s">
        <v>181</v>
      </c>
      <c r="C141" s="135" t="s">
        <v>371</v>
      </c>
      <c r="D141" s="135" t="s">
        <v>318</v>
      </c>
      <c r="E141" s="135" t="s">
        <v>320</v>
      </c>
      <c r="F141" s="135" t="s">
        <v>283</v>
      </c>
      <c r="G141" s="135">
        <f>IFERROR(VLOOKUP(A141,SM!$D$11:$G$100,4,FALSE),0)</f>
        <v>1049</v>
      </c>
      <c r="H141" s="135">
        <f>IFERROR(VLOOKUP(A141,DM!$D$11:$G$100,4,FALSE),0)</f>
        <v>950</v>
      </c>
      <c r="I141" s="136">
        <f>IFERROR(VLOOKUP(A141,DX!$D$11:$G$89,4,FALSE),0)</f>
        <v>600</v>
      </c>
    </row>
    <row r="142" spans="1:9" x14ac:dyDescent="0.3">
      <c r="A142" s="137">
        <v>95390</v>
      </c>
      <c r="B142" s="138" t="s">
        <v>19</v>
      </c>
      <c r="C142" s="138" t="s">
        <v>403</v>
      </c>
      <c r="D142" s="138" t="s">
        <v>319</v>
      </c>
      <c r="E142" s="138" t="s">
        <v>320</v>
      </c>
      <c r="F142" s="138" t="s">
        <v>297</v>
      </c>
      <c r="G142" s="135">
        <f>IFERROR(VLOOKUP(A142,SF!$D$11:$G$104,4,FALSE),0)</f>
        <v>0</v>
      </c>
      <c r="H142" s="135">
        <f>IFERROR(VLOOKUP(A142,DF!$D$11:$G$106,4,FALSE),0)</f>
        <v>0</v>
      </c>
      <c r="I142" s="136">
        <f>IFERROR(VLOOKUP(A142,DX!$D$11:$G$89,4,FALSE),0)</f>
        <v>213</v>
      </c>
    </row>
    <row r="143" spans="1:9" x14ac:dyDescent="0.3">
      <c r="A143" s="134">
        <v>95364</v>
      </c>
      <c r="B143" s="135" t="s">
        <v>24</v>
      </c>
      <c r="C143" s="135" t="s">
        <v>327</v>
      </c>
      <c r="D143" s="135" t="s">
        <v>318</v>
      </c>
      <c r="E143" s="135" t="s">
        <v>320</v>
      </c>
      <c r="F143" s="135" t="s">
        <v>299</v>
      </c>
      <c r="G143" s="135">
        <f>IFERROR(VLOOKUP(A143,SM!$D$11:$G$100,4,FALSE),0)</f>
        <v>137</v>
      </c>
      <c r="H143" s="135">
        <f>IFERROR(VLOOKUP(A143,DM!$D$11:$G$100,4,FALSE),0)</f>
        <v>137</v>
      </c>
      <c r="I143" s="136">
        <f>IFERROR(VLOOKUP(A143,DX!$D$11:$G$89,4,FALSE),0)</f>
        <v>0</v>
      </c>
    </row>
    <row r="144" spans="1:9" x14ac:dyDescent="0.3">
      <c r="A144" s="134">
        <v>12135</v>
      </c>
      <c r="B144" s="135" t="s">
        <v>20</v>
      </c>
      <c r="C144" s="135" t="s">
        <v>361</v>
      </c>
      <c r="D144" s="135" t="s">
        <v>318</v>
      </c>
      <c r="E144" s="135" t="s">
        <v>320</v>
      </c>
      <c r="F144" s="135" t="s">
        <v>277</v>
      </c>
      <c r="G144" s="135">
        <f>IFERROR(VLOOKUP(A144,SM!$D$11:$G$100,4,FALSE),0)</f>
        <v>175</v>
      </c>
      <c r="H144" s="135">
        <f>IFERROR(VLOOKUP(A144,DM!$D$11:$G$100,4,FALSE),0)</f>
        <v>0</v>
      </c>
      <c r="I144" s="136">
        <f>IFERROR(VLOOKUP(A144,DX!$D$11:$G$89,4,FALSE),0)</f>
        <v>0</v>
      </c>
    </row>
    <row r="145" spans="1:9" x14ac:dyDescent="0.3">
      <c r="A145" s="134">
        <v>35781</v>
      </c>
      <c r="B145" s="135" t="s">
        <v>21</v>
      </c>
      <c r="C145" s="135" t="s">
        <v>324</v>
      </c>
      <c r="D145" s="135" t="s">
        <v>319</v>
      </c>
      <c r="E145" s="135" t="s">
        <v>320</v>
      </c>
      <c r="F145" s="135" t="s">
        <v>299</v>
      </c>
      <c r="G145" s="135">
        <f>IFERROR(VLOOKUP(A145,SF!$D$11:$G$104,4,FALSE),0)</f>
        <v>806</v>
      </c>
      <c r="H145" s="135">
        <f>IFERROR(VLOOKUP(A145,DF!$D$11:$G$106,4,FALSE),0)</f>
        <v>520</v>
      </c>
      <c r="I145" s="136">
        <f>IFERROR(VLOOKUP(A145,DX!$D$11:$G$89,4,FALSE),0)</f>
        <v>778</v>
      </c>
    </row>
    <row r="146" spans="1:9" x14ac:dyDescent="0.3">
      <c r="A146" s="137">
        <v>34451</v>
      </c>
      <c r="B146" s="138" t="s">
        <v>22</v>
      </c>
      <c r="C146" s="138" t="s">
        <v>374</v>
      </c>
      <c r="D146" s="138" t="s">
        <v>319</v>
      </c>
      <c r="E146" s="138" t="s">
        <v>320</v>
      </c>
      <c r="F146" s="138" t="s">
        <v>265</v>
      </c>
      <c r="G146" s="135">
        <f>IFERROR(VLOOKUP(A146,SF!$D$11:$G$104,4,FALSE),0)</f>
        <v>213</v>
      </c>
      <c r="H146" s="135">
        <f>IFERROR(VLOOKUP(A146,DF!$D$11:$G$106,4,FALSE),0)</f>
        <v>0</v>
      </c>
      <c r="I146" s="136">
        <f>IFERROR(VLOOKUP(A146,DX!$D$11:$G$89,4,FALSE),0)</f>
        <v>388</v>
      </c>
    </row>
    <row r="147" spans="1:9" ht="15" thickBot="1" x14ac:dyDescent="0.35">
      <c r="A147" s="144">
        <v>66322</v>
      </c>
      <c r="B147" s="145" t="s">
        <v>159</v>
      </c>
      <c r="C147" s="145" t="s">
        <v>331</v>
      </c>
      <c r="D147" s="145" t="s">
        <v>318</v>
      </c>
      <c r="E147" s="145" t="s">
        <v>320</v>
      </c>
      <c r="F147" s="145" t="s">
        <v>300</v>
      </c>
      <c r="G147" s="146">
        <f>IFERROR(VLOOKUP(A147,SM!$D$11:$G$100,4,FALSE),0)</f>
        <v>0</v>
      </c>
      <c r="H147" s="146">
        <f>IFERROR(VLOOKUP(A147,DM!$D$11:$G$100,4,FALSE),0)</f>
        <v>404</v>
      </c>
      <c r="I147" s="147">
        <f>IFERROR(VLOOKUP(A147,DX!$D$11:$G$89,4,FALSE),0)</f>
        <v>137</v>
      </c>
    </row>
  </sheetData>
  <sheetProtection password="A3A8" sheet="1" objects="1" scenarios="1"/>
  <sortState ref="A4:I147">
    <sortCondition ref="B4:B147"/>
  </sortState>
  <mergeCells count="1">
    <mergeCell ref="A1:I1"/>
  </mergeCells>
  <conditionalFormatting sqref="A3">
    <cfRule type="duplicateValues" dxfId="1" priority="3"/>
  </conditionalFormatting>
  <conditionalFormatting sqref="A2">
    <cfRule type="duplicateValues" dxfId="0" priority="1"/>
  </conditionalFormatting>
  <printOptions horizontalCentered="1"/>
  <pageMargins left="0" right="0" top="0.39370078740157483" bottom="0" header="0" footer="0"/>
  <pageSetup paperSize="9" scale="75" orientation="portrait" r:id="rId1"/>
  <ignoredErrors>
    <ignoredError sqref="G4:I1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Marco Ciani Passeri</cp:lastModifiedBy>
  <cp:lastPrinted>2021-01-26T16:54:18Z</cp:lastPrinted>
  <dcterms:created xsi:type="dcterms:W3CDTF">2011-07-19T12:25:20Z</dcterms:created>
  <dcterms:modified xsi:type="dcterms:W3CDTF">2021-01-26T16:54:55Z</dcterms:modified>
</cp:coreProperties>
</file>